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Paper project/Results/Capacties and KPIs/"/>
    </mc:Choice>
  </mc:AlternateContent>
  <xr:revisionPtr revIDLastSave="1359" documentId="8_{C7A72A6F-527B-4298-96B4-8FC331CD9CEF}" xr6:coauthVersionLast="47" xr6:coauthVersionMax="47" xr10:uidLastSave="{1E7E8987-B88E-45B0-B798-9C583D271B54}"/>
  <bookViews>
    <workbookView xWindow="31650" yWindow="1050" windowWidth="21600" windowHeight="11205" activeTab="1" xr2:uid="{61FF22CF-E23C-444E-956D-D00C452CAF4A}"/>
  </bookViews>
  <sheets>
    <sheet name="Benchmark" sheetId="5" r:id="rId1"/>
    <sheet name="with 0.005% optimality gap" sheetId="2" r:id="rId2"/>
    <sheet name="Calculations" sheetId="4" r:id="rId3"/>
  </sheets>
  <definedNames>
    <definedName name="_xlnm._FilterDatabase" localSheetId="0" hidden="1">Benchmark!$A$1:$F$41</definedName>
    <definedName name="_xlnm._FilterDatabase" localSheetId="2" hidden="1">Calculations!$A$1:$N$41</definedName>
    <definedName name="_xlnm._FilterDatabase" localSheetId="1" hidden="1">'with 0.005% optimality gap'!$B$1:$I$553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4" l="1"/>
  <c r="J18" i="4"/>
  <c r="J14" i="4"/>
  <c r="J13" i="4"/>
  <c r="J174" i="2"/>
  <c r="J169" i="2"/>
  <c r="J193" i="2"/>
  <c r="J183" i="2"/>
  <c r="J167" i="2"/>
  <c r="J166" i="2"/>
  <c r="J164" i="2"/>
  <c r="J162" i="2"/>
  <c r="J192" i="2"/>
  <c r="J190" i="2"/>
  <c r="J187" i="2"/>
  <c r="J185" i="2"/>
  <c r="J383" i="2" l="1"/>
  <c r="J384" i="2"/>
  <c r="J385" i="2"/>
  <c r="J382" i="2"/>
  <c r="J375" i="2"/>
  <c r="J374" i="2"/>
  <c r="J372" i="2"/>
  <c r="J370" i="2"/>
  <c r="G17" i="5"/>
  <c r="G12" i="5"/>
  <c r="G27" i="5"/>
  <c r="G22" i="5"/>
  <c r="G37" i="5"/>
  <c r="G32" i="5"/>
  <c r="J377" i="2"/>
  <c r="J376" i="2"/>
  <c r="J373" i="2"/>
  <c r="J371" i="2"/>
  <c r="J379" i="2"/>
  <c r="J380" i="2"/>
  <c r="J381" i="2"/>
  <c r="J378" i="2"/>
  <c r="M555" i="2"/>
  <c r="L557" i="2"/>
  <c r="M38" i="4"/>
  <c r="M39" i="4"/>
  <c r="M40" i="4"/>
  <c r="M41" i="4"/>
  <c r="M37" i="4"/>
  <c r="I38" i="4"/>
  <c r="I39" i="4"/>
  <c r="I40" i="4"/>
  <c r="I41" i="4"/>
  <c r="M33" i="4"/>
  <c r="M34" i="4"/>
  <c r="M35" i="4"/>
  <c r="M36" i="4"/>
  <c r="I33" i="4"/>
  <c r="I34" i="4"/>
  <c r="I35" i="4"/>
  <c r="I36" i="4"/>
  <c r="M32" i="4"/>
  <c r="M28" i="4"/>
  <c r="M29" i="4"/>
  <c r="M30" i="4"/>
  <c r="M31" i="4"/>
  <c r="I28" i="4"/>
  <c r="I29" i="4"/>
  <c r="I30" i="4"/>
  <c r="I31" i="4"/>
  <c r="M27" i="4"/>
  <c r="M23" i="4"/>
  <c r="M24" i="4"/>
  <c r="M25" i="4"/>
  <c r="M26" i="4"/>
  <c r="M22" i="4"/>
  <c r="I23" i="4"/>
  <c r="I24" i="4"/>
  <c r="I25" i="4"/>
  <c r="I26" i="4"/>
  <c r="M18" i="4"/>
  <c r="M19" i="4"/>
  <c r="M20" i="4"/>
  <c r="M21" i="4"/>
  <c r="M17" i="4"/>
  <c r="I18" i="4"/>
  <c r="I19" i="4"/>
  <c r="I20" i="4"/>
  <c r="I21" i="4"/>
  <c r="M12" i="4"/>
  <c r="M13" i="4"/>
  <c r="M14" i="4"/>
  <c r="M15" i="4"/>
  <c r="M16" i="4"/>
  <c r="I13" i="4"/>
  <c r="I14" i="4"/>
  <c r="I15" i="4"/>
  <c r="I16" i="4"/>
  <c r="I17" i="4"/>
  <c r="I22" i="4"/>
  <c r="I27" i="4"/>
  <c r="I32" i="4"/>
  <c r="I37" i="4"/>
  <c r="M8" i="4"/>
  <c r="M9" i="4"/>
  <c r="M10" i="4"/>
  <c r="M11" i="4"/>
  <c r="I8" i="4"/>
  <c r="I9" i="4"/>
  <c r="I10" i="4"/>
  <c r="I11" i="4"/>
  <c r="I12" i="4"/>
  <c r="M6" i="4"/>
  <c r="M7" i="4"/>
  <c r="M4" i="4"/>
  <c r="I6" i="4"/>
  <c r="I7" i="4"/>
  <c r="I4" i="4"/>
  <c r="I3" i="4"/>
  <c r="M3" i="4"/>
  <c r="M5" i="4"/>
  <c r="M2" i="4"/>
  <c r="I5" i="4"/>
  <c r="I2" i="4"/>
  <c r="J538" i="2"/>
  <c r="K538" i="2"/>
  <c r="J519" i="2"/>
  <c r="K519" i="2"/>
  <c r="J500" i="2"/>
  <c r="K500" i="2"/>
  <c r="J481" i="2"/>
  <c r="K481" i="2"/>
  <c r="J463" i="2"/>
  <c r="K463" i="2"/>
  <c r="J445" i="2"/>
  <c r="K445" i="2"/>
  <c r="J427" i="2"/>
  <c r="K427" i="2"/>
  <c r="J409" i="2"/>
  <c r="K409" i="2"/>
  <c r="J390" i="2"/>
  <c r="K390" i="2"/>
  <c r="K371" i="2"/>
  <c r="J352" i="2"/>
  <c r="K352" i="2"/>
  <c r="J333" i="2"/>
  <c r="K333" i="2"/>
  <c r="J315" i="2"/>
  <c r="K315" i="2"/>
  <c r="J297" i="2"/>
  <c r="K297" i="2"/>
  <c r="J279" i="2"/>
  <c r="K279" i="2"/>
  <c r="J261" i="2"/>
  <c r="K261" i="2"/>
  <c r="J245" i="2"/>
  <c r="J229" i="2"/>
  <c r="J213" i="2"/>
  <c r="J197" i="2"/>
  <c r="J181" i="2"/>
  <c r="J165" i="2"/>
  <c r="J149" i="2"/>
  <c r="J133" i="2"/>
  <c r="J117" i="2"/>
  <c r="J101" i="2"/>
  <c r="J85" i="2"/>
  <c r="J69" i="2"/>
  <c r="J53" i="2"/>
  <c r="J37" i="2"/>
  <c r="J21" i="2"/>
  <c r="J5" i="2"/>
  <c r="K5" i="2"/>
  <c r="K21" i="2"/>
  <c r="K37" i="2"/>
  <c r="K53" i="2"/>
  <c r="K69" i="2"/>
  <c r="K85" i="2"/>
  <c r="K101" i="2"/>
  <c r="K117" i="2"/>
  <c r="K133" i="2"/>
  <c r="K149" i="2"/>
  <c r="K165" i="2"/>
  <c r="K181" i="2"/>
  <c r="K197" i="2"/>
  <c r="K213" i="2"/>
  <c r="K229" i="2"/>
  <c r="K245" i="2"/>
  <c r="J3" i="4" l="1"/>
  <c r="J4" i="4"/>
  <c r="J23" i="4"/>
  <c r="J24" i="4"/>
  <c r="J39" i="4"/>
  <c r="J38" i="4"/>
  <c r="J33" i="4"/>
  <c r="J34" i="4"/>
  <c r="J9" i="4"/>
  <c r="J8" i="4"/>
  <c r="J29" i="4"/>
  <c r="J28" i="4"/>
  <c r="N39" i="4"/>
  <c r="N38" i="4"/>
  <c r="J40" i="4"/>
  <c r="N40" i="4"/>
  <c r="N35" i="4"/>
  <c r="J35" i="4"/>
  <c r="N34" i="4"/>
  <c r="N33" i="4"/>
  <c r="J36" i="4"/>
  <c r="N36" i="4"/>
  <c r="N29" i="4"/>
  <c r="J41" i="4"/>
  <c r="N41" i="4"/>
  <c r="J25" i="4"/>
  <c r="N25" i="4"/>
  <c r="N26" i="4"/>
  <c r="N24" i="4"/>
  <c r="N30" i="4"/>
  <c r="J26" i="4"/>
  <c r="J30" i="4"/>
  <c r="J31" i="4"/>
  <c r="N23" i="4"/>
  <c r="N28" i="4"/>
  <c r="N31" i="4"/>
  <c r="N19" i="4"/>
  <c r="J21" i="4"/>
  <c r="N21" i="4"/>
  <c r="N20" i="4"/>
  <c r="J20" i="4"/>
  <c r="N18" i="4"/>
  <c r="N14" i="4"/>
  <c r="N9" i="4"/>
  <c r="N8" i="4"/>
  <c r="J16" i="4"/>
  <c r="J11" i="4"/>
  <c r="N11" i="4"/>
  <c r="J15" i="4"/>
  <c r="J10" i="4"/>
  <c r="N10" i="4"/>
  <c r="N13" i="4"/>
  <c r="N16" i="4"/>
  <c r="N15" i="4"/>
  <c r="N5" i="4"/>
  <c r="J5" i="4"/>
  <c r="N4" i="4"/>
  <c r="J6" i="4"/>
  <c r="N3" i="4"/>
  <c r="N6" i="4"/>
</calcChain>
</file>

<file path=xl/sharedStrings.xml><?xml version="1.0" encoding="utf-8"?>
<sst xmlns="http://schemas.openxmlformats.org/spreadsheetml/2006/main" count="4347" uniqueCount="60">
  <si>
    <t>HPtype</t>
  </si>
  <si>
    <t>ELscenario</t>
  </si>
  <si>
    <t>NGscenario</t>
  </si>
  <si>
    <t>CAPEXscenario</t>
  </si>
  <si>
    <t>system</t>
  </si>
  <si>
    <t>amp</t>
  </si>
  <si>
    <t>PlugIn</t>
  </si>
  <si>
    <t>MeanLow-VarLow</t>
  </si>
  <si>
    <t>MeanLow-VarLow-GP1.6to1</t>
  </si>
  <si>
    <t>HighHP-LowRest</t>
  </si>
  <si>
    <t>new system</t>
  </si>
  <si>
    <t>original</t>
  </si>
  <si>
    <t>Optimal result</t>
  </si>
  <si>
    <t>CAPEX</t>
  </si>
  <si>
    <t>OPEX</t>
  </si>
  <si>
    <t>scope 1 emissions</t>
  </si>
  <si>
    <t>required space</t>
  </si>
  <si>
    <t>CHP excess heat gen [MWh]</t>
  </si>
  <si>
    <t>GT excess electricity gen [MWh]</t>
  </si>
  <si>
    <t>GT electricity gen to grid [MWh]</t>
  </si>
  <si>
    <t>ElB size [MW]</t>
  </si>
  <si>
    <t>Battery size [MWh]</t>
  </si>
  <si>
    <t>TES size [MWh]</t>
  </si>
  <si>
    <t>Simultaneous charging and discharging hours TES</t>
  </si>
  <si>
    <t>electrolyser size [MW]</t>
  </si>
  <si>
    <t>Hydrogen boiler size [MW]</t>
  </si>
  <si>
    <t>Hydrogen storage size [MWh]</t>
  </si>
  <si>
    <t>Heat pump size [MW]</t>
  </si>
  <si>
    <t>LowHP-HighRest</t>
  </si>
  <si>
    <t>MeanLow-VarLow-GP1to1</t>
  </si>
  <si>
    <t>MeanHigh-VarLow</t>
  </si>
  <si>
    <t>MeanHigh-VarLow-GP1.6to1</t>
  </si>
  <si>
    <t>MeanHigh-VarLow-GP1to1</t>
  </si>
  <si>
    <t>MeanHigh-VarHigh</t>
  </si>
  <si>
    <t>MeanHigh-VarHigh-GP1.6to1</t>
  </si>
  <si>
    <t>MeanHigh-VarHigh-GP1to1</t>
  </si>
  <si>
    <t>MeanLow-VarHigh</t>
  </si>
  <si>
    <t>MeanLow-VarHigh-GP1.6to1</t>
  </si>
  <si>
    <t>MeanLow-VarHigh-GP1to1</t>
  </si>
  <si>
    <t>FullyIntegrated</t>
  </si>
  <si>
    <t>GT electricity gen to MVRs [MWh]</t>
  </si>
  <si>
    <t>TES 160 size [MWh]</t>
  </si>
  <si>
    <t>Simultaneous charging and discharging hours TES160</t>
  </si>
  <si>
    <t>TES 110 size [MWh]</t>
  </si>
  <si>
    <t>Simultaneous charging and discharging hours TES110</t>
  </si>
  <si>
    <t>filename of the file with the raw data: outputs_PI_with_CHP_minload30%_opt005__20241010T1853.pickle for 'VarLow' scenarios,  'outputs_MHVH_with_CHP_minload30__opt005__20241018T0012' for MHVH scenarios</t>
  </si>
  <si>
    <t>Parameter</t>
  </si>
  <si>
    <t>Value</t>
  </si>
  <si>
    <t>parameter</t>
  </si>
  <si>
    <t>value</t>
  </si>
  <si>
    <t>benchmark system</t>
  </si>
  <si>
    <t>value [million]</t>
  </si>
  <si>
    <t>value [kiloton]</t>
  </si>
  <si>
    <t>not applicable</t>
  </si>
  <si>
    <t>cost savings compared to benchmark [%]</t>
  </si>
  <si>
    <t>emission savings compared to benchmark [%]</t>
  </si>
  <si>
    <t>12,045,965</t>
  </si>
  <si>
    <t>19,398,441</t>
  </si>
  <si>
    <t>1.6</t>
  </si>
  <si>
    <t>kT or Million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</si>
</sst>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000000"/>
      <name val="Aptos Narrow"/>
      <family val="2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ptos Narrow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11" fontId="0" fillId="0" borderId="0" xfId="0" applyNumberFormat="1"/>
    <xf numFmtId="0" fontId="18" fillId="0" borderId="0" xfId="0" applyFont="1"/>
    <xf numFmtId="3" fontId="19" fillId="0" borderId="0" xfId="0" applyNumberFormat="1" applyFont="1"/>
    <xf numFmtId="0" fontId="19" fillId="0" borderId="0" xfId="0" applyFont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vertical="center"/>
    </xf>
    <xf numFmtId="0" fontId="20" fillId="0" borderId="0" xfId="0" applyFont="1"/>
    <xf numFmtId="2" fontId="19" fillId="0" borderId="0" xfId="0" applyNumberFormat="1" applyFont="1"/>
    <xf numFmtId="1" fontId="19" fillId="0" borderId="0" xfId="0" applyNumberFormat="1" applyFont="1"/>
    <xf numFmtId="1" fontId="0" fillId="0" borderId="0" xfId="0" applyNumberFormat="1"/>
    <xf numFmtId="3" fontId="0" fillId="0" borderId="0" xfId="0" applyNumberFormat="1"/>
    <xf numFmtId="0" fontId="0" fillId="0" borderId="0" xfId="0" applyAlignment="1">
      <alignment wrapText="1"/>
    </xf>
    <xf numFmtId="0" fontId="16" fillId="0" borderId="0" xfId="0" applyFont="1"/>
    <xf numFmtId="1" fontId="16" fillId="0" borderId="0" xfId="0" applyNumberFormat="1" applyFont="1"/>
    <xf numFmtId="1" fontId="11" fillId="6" borderId="4" xfId="11" applyNumberFormat="1"/>
    <xf numFmtId="1" fontId="11" fillId="6" borderId="0" xfId="11" applyNumberFormat="1" applyBorder="1"/>
    <xf numFmtId="1" fontId="0" fillId="0" borderId="4" xfId="0" applyNumberFormat="1" applyBorder="1"/>
    <xf numFmtId="1" fontId="19" fillId="0" borderId="4" xfId="0" applyNumberFormat="1" applyFont="1" applyBorder="1"/>
    <xf numFmtId="0" fontId="22" fillId="0" borderId="10" xfId="0" applyFont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164" fontId="0" fillId="0" borderId="0" xfId="0" applyNumberFormat="1"/>
    <xf numFmtId="164" fontId="16" fillId="0" borderId="0" xfId="0" applyNumberFormat="1" applyFont="1"/>
    <xf numFmtId="164" fontId="13" fillId="7" borderId="7" xfId="13" applyNumberFormat="1"/>
    <xf numFmtId="165" fontId="19" fillId="0" borderId="0" xfId="0" applyNumberFormat="1" applyFont="1"/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88B7C-270A-47D4-BB28-4196FAA0F188}">
  <sheetPr filterMode="1"/>
  <dimension ref="A1:G41"/>
  <sheetViews>
    <sheetView workbookViewId="0">
      <selection activeCell="G46" sqref="G46"/>
    </sheetView>
  </sheetViews>
  <sheetFormatPr defaultRowHeight="15" x14ac:dyDescent="0.25"/>
  <cols>
    <col min="1" max="1" width="16.28515625" bestFit="1" customWidth="1"/>
    <col min="2" max="2" width="24.7109375" bestFit="1" customWidth="1"/>
    <col min="3" max="3" width="16.28515625" bestFit="1" customWidth="1"/>
    <col min="4" max="4" width="6.85546875" hidden="1" customWidth="1"/>
    <col min="5" max="5" width="23.5703125" bestFit="1" customWidth="1"/>
  </cols>
  <sheetData>
    <row r="1" spans="1:7" x14ac:dyDescent="0.25">
      <c r="A1" t="s">
        <v>1</v>
      </c>
      <c r="B1" t="s">
        <v>2</v>
      </c>
      <c r="C1" t="s">
        <v>4</v>
      </c>
      <c r="D1" t="s">
        <v>5</v>
      </c>
      <c r="E1" t="s">
        <v>48</v>
      </c>
      <c r="F1" t="s">
        <v>49</v>
      </c>
    </row>
    <row r="2" spans="1:7" hidden="1" x14ac:dyDescent="0.25">
      <c r="A2" t="s">
        <v>7</v>
      </c>
      <c r="B2" t="s">
        <v>8</v>
      </c>
      <c r="C2" t="s">
        <v>50</v>
      </c>
      <c r="D2" t="s">
        <v>11</v>
      </c>
      <c r="E2" t="s">
        <v>12</v>
      </c>
      <c r="F2">
        <v>5935056.3902227804</v>
      </c>
    </row>
    <row r="3" spans="1:7" hidden="1" x14ac:dyDescent="0.25">
      <c r="A3" t="s">
        <v>7</v>
      </c>
      <c r="B3" t="s">
        <v>8</v>
      </c>
      <c r="C3" t="s">
        <v>50</v>
      </c>
      <c r="D3" t="s">
        <v>11</v>
      </c>
      <c r="E3" t="s">
        <v>13</v>
      </c>
      <c r="F3">
        <v>0</v>
      </c>
    </row>
    <row r="4" spans="1:7" hidden="1" x14ac:dyDescent="0.25">
      <c r="A4" t="s">
        <v>7</v>
      </c>
      <c r="B4" t="s">
        <v>8</v>
      </c>
      <c r="C4" t="s">
        <v>50</v>
      </c>
      <c r="D4" t="s">
        <v>11</v>
      </c>
      <c r="E4" t="s">
        <v>14</v>
      </c>
      <c r="F4">
        <v>5935056.3902227804</v>
      </c>
    </row>
    <row r="5" spans="1:7" hidden="1" x14ac:dyDescent="0.25">
      <c r="A5" t="s">
        <v>7</v>
      </c>
      <c r="B5" t="s">
        <v>8</v>
      </c>
      <c r="C5" t="s">
        <v>50</v>
      </c>
      <c r="D5" t="s">
        <v>11</v>
      </c>
      <c r="E5" t="s">
        <v>15</v>
      </c>
      <c r="F5">
        <v>39297.301668927197</v>
      </c>
    </row>
    <row r="6" spans="1:7" hidden="1" x14ac:dyDescent="0.25">
      <c r="A6" t="s">
        <v>7</v>
      </c>
      <c r="B6" t="s">
        <v>8</v>
      </c>
      <c r="C6" t="s">
        <v>50</v>
      </c>
      <c r="D6" t="s">
        <v>11</v>
      </c>
      <c r="E6" t="s">
        <v>17</v>
      </c>
      <c r="F6">
        <v>1155.2565499999901</v>
      </c>
    </row>
    <row r="7" spans="1:7" hidden="1" x14ac:dyDescent="0.25">
      <c r="A7" t="s">
        <v>7</v>
      </c>
      <c r="B7" t="s">
        <v>29</v>
      </c>
      <c r="C7" t="s">
        <v>50</v>
      </c>
      <c r="D7" t="s">
        <v>11</v>
      </c>
      <c r="E7" t="s">
        <v>12</v>
      </c>
      <c r="F7">
        <v>8135748.0628859503</v>
      </c>
    </row>
    <row r="8" spans="1:7" hidden="1" x14ac:dyDescent="0.25">
      <c r="A8" t="s">
        <v>7</v>
      </c>
      <c r="B8" t="s">
        <v>29</v>
      </c>
      <c r="C8" t="s">
        <v>50</v>
      </c>
      <c r="D8" t="s">
        <v>11</v>
      </c>
      <c r="E8" t="s">
        <v>13</v>
      </c>
      <c r="F8">
        <v>0</v>
      </c>
    </row>
    <row r="9" spans="1:7" hidden="1" x14ac:dyDescent="0.25">
      <c r="A9" t="s">
        <v>7</v>
      </c>
      <c r="B9" t="s">
        <v>29</v>
      </c>
      <c r="C9" t="s">
        <v>50</v>
      </c>
      <c r="D9" t="s">
        <v>11</v>
      </c>
      <c r="E9" t="s">
        <v>14</v>
      </c>
      <c r="F9">
        <v>8135748.0628859503</v>
      </c>
    </row>
    <row r="10" spans="1:7" hidden="1" x14ac:dyDescent="0.25">
      <c r="A10" t="s">
        <v>7</v>
      </c>
      <c r="B10" t="s">
        <v>29</v>
      </c>
      <c r="C10" t="s">
        <v>50</v>
      </c>
      <c r="D10" t="s">
        <v>11</v>
      </c>
      <c r="E10" t="s">
        <v>15</v>
      </c>
      <c r="F10">
        <v>39038.440908070501</v>
      </c>
    </row>
    <row r="11" spans="1:7" hidden="1" x14ac:dyDescent="0.25">
      <c r="A11" t="s">
        <v>7</v>
      </c>
      <c r="B11" t="s">
        <v>29</v>
      </c>
      <c r="C11" t="s">
        <v>50</v>
      </c>
      <c r="D11" t="s">
        <v>11</v>
      </c>
      <c r="E11" t="s">
        <v>17</v>
      </c>
      <c r="F11">
        <v>1155.2565499999901</v>
      </c>
    </row>
    <row r="12" spans="1:7" x14ac:dyDescent="0.25">
      <c r="A12" t="s">
        <v>30</v>
      </c>
      <c r="B12" t="s">
        <v>31</v>
      </c>
      <c r="C12" t="s">
        <v>50</v>
      </c>
      <c r="D12" t="s">
        <v>11</v>
      </c>
      <c r="E12" t="s">
        <v>12</v>
      </c>
      <c r="F12">
        <v>12045965.3628456</v>
      </c>
      <c r="G12">
        <f>F12/1000000</f>
        <v>12.0459653628456</v>
      </c>
    </row>
    <row r="13" spans="1:7" hidden="1" x14ac:dyDescent="0.25">
      <c r="A13" t="s">
        <v>30</v>
      </c>
      <c r="B13" t="s">
        <v>31</v>
      </c>
      <c r="C13" t="s">
        <v>50</v>
      </c>
      <c r="D13" t="s">
        <v>11</v>
      </c>
      <c r="E13" t="s">
        <v>13</v>
      </c>
      <c r="F13">
        <v>0</v>
      </c>
    </row>
    <row r="14" spans="1:7" hidden="1" x14ac:dyDescent="0.25">
      <c r="A14" t="s">
        <v>30</v>
      </c>
      <c r="B14" t="s">
        <v>31</v>
      </c>
      <c r="C14" t="s">
        <v>50</v>
      </c>
      <c r="D14" t="s">
        <v>11</v>
      </c>
      <c r="E14" t="s">
        <v>14</v>
      </c>
      <c r="F14">
        <v>12045965.3628456</v>
      </c>
    </row>
    <row r="15" spans="1:7" hidden="1" x14ac:dyDescent="0.25">
      <c r="A15" t="s">
        <v>30</v>
      </c>
      <c r="B15" t="s">
        <v>31</v>
      </c>
      <c r="C15" t="s">
        <v>50</v>
      </c>
      <c r="D15" t="s">
        <v>11</v>
      </c>
      <c r="E15" t="s">
        <v>15</v>
      </c>
      <c r="F15">
        <v>40426.063141562503</v>
      </c>
    </row>
    <row r="16" spans="1:7" hidden="1" x14ac:dyDescent="0.25">
      <c r="A16" t="s">
        <v>30</v>
      </c>
      <c r="B16" t="s">
        <v>31</v>
      </c>
      <c r="C16" t="s">
        <v>50</v>
      </c>
      <c r="D16" t="s">
        <v>11</v>
      </c>
      <c r="E16" t="s">
        <v>17</v>
      </c>
      <c r="F16">
        <v>1155.2565499999901</v>
      </c>
    </row>
    <row r="17" spans="1:7" x14ac:dyDescent="0.25">
      <c r="A17" t="s">
        <v>30</v>
      </c>
      <c r="B17" t="s">
        <v>32</v>
      </c>
      <c r="C17" t="s">
        <v>50</v>
      </c>
      <c r="D17" t="s">
        <v>11</v>
      </c>
      <c r="E17" t="s">
        <v>12</v>
      </c>
      <c r="F17">
        <v>19398441.491971999</v>
      </c>
      <c r="G17">
        <f>F17/1000000</f>
        <v>19.398441491972001</v>
      </c>
    </row>
    <row r="18" spans="1:7" hidden="1" x14ac:dyDescent="0.25">
      <c r="A18" t="s">
        <v>30</v>
      </c>
      <c r="B18" t="s">
        <v>32</v>
      </c>
      <c r="C18" t="s">
        <v>50</v>
      </c>
      <c r="D18" t="s">
        <v>11</v>
      </c>
      <c r="E18" t="s">
        <v>13</v>
      </c>
      <c r="F18">
        <v>0</v>
      </c>
    </row>
    <row r="19" spans="1:7" hidden="1" x14ac:dyDescent="0.25">
      <c r="A19" t="s">
        <v>30</v>
      </c>
      <c r="B19" t="s">
        <v>32</v>
      </c>
      <c r="C19" t="s">
        <v>50</v>
      </c>
      <c r="D19" t="s">
        <v>11</v>
      </c>
      <c r="E19" t="s">
        <v>14</v>
      </c>
      <c r="F19">
        <v>19398441.491971999</v>
      </c>
    </row>
    <row r="20" spans="1:7" hidden="1" x14ac:dyDescent="0.25">
      <c r="A20" t="s">
        <v>30</v>
      </c>
      <c r="B20" t="s">
        <v>32</v>
      </c>
      <c r="C20" t="s">
        <v>50</v>
      </c>
      <c r="D20" t="s">
        <v>11</v>
      </c>
      <c r="E20" t="s">
        <v>15</v>
      </c>
      <c r="F20">
        <v>38994.464799543901</v>
      </c>
    </row>
    <row r="21" spans="1:7" hidden="1" x14ac:dyDescent="0.25">
      <c r="A21" t="s">
        <v>30</v>
      </c>
      <c r="B21" t="s">
        <v>32</v>
      </c>
      <c r="C21" t="s">
        <v>50</v>
      </c>
      <c r="D21" t="s">
        <v>11</v>
      </c>
      <c r="E21" t="s">
        <v>17</v>
      </c>
      <c r="F21">
        <v>1155.2565499999901</v>
      </c>
    </row>
    <row r="22" spans="1:7" hidden="1" x14ac:dyDescent="0.25">
      <c r="A22" t="s">
        <v>36</v>
      </c>
      <c r="B22" t="s">
        <v>37</v>
      </c>
      <c r="C22" t="s">
        <v>50</v>
      </c>
      <c r="D22" t="s">
        <v>11</v>
      </c>
      <c r="E22" t="s">
        <v>12</v>
      </c>
      <c r="F22">
        <v>5435683.7426618095</v>
      </c>
      <c r="G22">
        <f>F22/1000000</f>
        <v>5.4356837426618094</v>
      </c>
    </row>
    <row r="23" spans="1:7" hidden="1" x14ac:dyDescent="0.25">
      <c r="A23" t="s">
        <v>36</v>
      </c>
      <c r="B23" t="s">
        <v>37</v>
      </c>
      <c r="C23" t="s">
        <v>50</v>
      </c>
      <c r="D23" t="s">
        <v>11</v>
      </c>
      <c r="E23" t="s">
        <v>13</v>
      </c>
      <c r="F23">
        <v>0</v>
      </c>
    </row>
    <row r="24" spans="1:7" hidden="1" x14ac:dyDescent="0.25">
      <c r="A24" t="s">
        <v>36</v>
      </c>
      <c r="B24" t="s">
        <v>37</v>
      </c>
      <c r="C24" t="s">
        <v>50</v>
      </c>
      <c r="D24" t="s">
        <v>11</v>
      </c>
      <c r="E24" t="s">
        <v>14</v>
      </c>
      <c r="F24">
        <v>5435683.7426618095</v>
      </c>
    </row>
    <row r="25" spans="1:7" hidden="1" x14ac:dyDescent="0.25">
      <c r="A25" t="s">
        <v>36</v>
      </c>
      <c r="B25" t="s">
        <v>37</v>
      </c>
      <c r="C25" t="s">
        <v>50</v>
      </c>
      <c r="D25" t="s">
        <v>11</v>
      </c>
      <c r="E25" t="s">
        <v>15</v>
      </c>
      <c r="F25">
        <v>41419.782889321803</v>
      </c>
    </row>
    <row r="26" spans="1:7" hidden="1" x14ac:dyDescent="0.25">
      <c r="A26" t="s">
        <v>36</v>
      </c>
      <c r="B26" t="s">
        <v>37</v>
      </c>
      <c r="C26" t="s">
        <v>50</v>
      </c>
      <c r="D26" t="s">
        <v>11</v>
      </c>
      <c r="E26" t="s">
        <v>17</v>
      </c>
      <c r="F26">
        <v>2124.8905649999901</v>
      </c>
    </row>
    <row r="27" spans="1:7" hidden="1" x14ac:dyDescent="0.25">
      <c r="A27" t="s">
        <v>36</v>
      </c>
      <c r="B27" t="s">
        <v>38</v>
      </c>
      <c r="C27" t="s">
        <v>50</v>
      </c>
      <c r="D27" t="s">
        <v>11</v>
      </c>
      <c r="E27" t="s">
        <v>12</v>
      </c>
      <c r="F27">
        <v>7714056.34533937</v>
      </c>
      <c r="G27">
        <f>F27/1000000</f>
        <v>7.7140563453393698</v>
      </c>
    </row>
    <row r="28" spans="1:7" hidden="1" x14ac:dyDescent="0.25">
      <c r="A28" t="s">
        <v>36</v>
      </c>
      <c r="B28" t="s">
        <v>38</v>
      </c>
      <c r="C28" t="s">
        <v>50</v>
      </c>
      <c r="D28" t="s">
        <v>11</v>
      </c>
      <c r="E28" t="s">
        <v>13</v>
      </c>
      <c r="F28">
        <v>0</v>
      </c>
    </row>
    <row r="29" spans="1:7" hidden="1" x14ac:dyDescent="0.25">
      <c r="A29" t="s">
        <v>36</v>
      </c>
      <c r="B29" t="s">
        <v>38</v>
      </c>
      <c r="C29" t="s">
        <v>50</v>
      </c>
      <c r="D29" t="s">
        <v>11</v>
      </c>
      <c r="E29" t="s">
        <v>14</v>
      </c>
      <c r="F29">
        <v>7714056.34533937</v>
      </c>
    </row>
    <row r="30" spans="1:7" hidden="1" x14ac:dyDescent="0.25">
      <c r="A30" t="s">
        <v>36</v>
      </c>
      <c r="B30" t="s">
        <v>38</v>
      </c>
      <c r="C30" t="s">
        <v>50</v>
      </c>
      <c r="D30" t="s">
        <v>11</v>
      </c>
      <c r="E30" t="s">
        <v>15</v>
      </c>
      <c r="F30">
        <v>40210.2708063256</v>
      </c>
    </row>
    <row r="31" spans="1:7" hidden="1" x14ac:dyDescent="0.25">
      <c r="A31" t="s">
        <v>36</v>
      </c>
      <c r="B31" t="s">
        <v>38</v>
      </c>
      <c r="C31" t="s">
        <v>50</v>
      </c>
      <c r="D31" t="s">
        <v>11</v>
      </c>
      <c r="E31" t="s">
        <v>17</v>
      </c>
      <c r="F31">
        <v>1398.32383999999</v>
      </c>
    </row>
    <row r="32" spans="1:7" hidden="1" x14ac:dyDescent="0.25">
      <c r="A32" t="s">
        <v>33</v>
      </c>
      <c r="B32" t="s">
        <v>34</v>
      </c>
      <c r="C32" t="s">
        <v>50</v>
      </c>
      <c r="D32" t="s">
        <v>11</v>
      </c>
      <c r="E32" t="s">
        <v>12</v>
      </c>
      <c r="F32">
        <v>11781053.859453401</v>
      </c>
      <c r="G32">
        <f>F32/100000</f>
        <v>117.81053859453401</v>
      </c>
    </row>
    <row r="33" spans="1:7" hidden="1" x14ac:dyDescent="0.25">
      <c r="A33" t="s">
        <v>33</v>
      </c>
      <c r="B33" t="s">
        <v>34</v>
      </c>
      <c r="C33" t="s">
        <v>50</v>
      </c>
      <c r="D33" t="s">
        <v>11</v>
      </c>
      <c r="E33" t="s">
        <v>13</v>
      </c>
      <c r="F33">
        <v>0</v>
      </c>
    </row>
    <row r="34" spans="1:7" hidden="1" x14ac:dyDescent="0.25">
      <c r="A34" t="s">
        <v>33</v>
      </c>
      <c r="B34" t="s">
        <v>34</v>
      </c>
      <c r="C34" t="s">
        <v>50</v>
      </c>
      <c r="D34" t="s">
        <v>11</v>
      </c>
      <c r="E34" t="s">
        <v>14</v>
      </c>
      <c r="F34">
        <v>11781053.859453401</v>
      </c>
    </row>
    <row r="35" spans="1:7" hidden="1" x14ac:dyDescent="0.25">
      <c r="A35" t="s">
        <v>33</v>
      </c>
      <c r="B35" t="s">
        <v>34</v>
      </c>
      <c r="C35" t="s">
        <v>50</v>
      </c>
      <c r="D35" t="s">
        <v>11</v>
      </c>
      <c r="E35" t="s">
        <v>15</v>
      </c>
      <c r="F35">
        <v>42104.161581419699</v>
      </c>
    </row>
    <row r="36" spans="1:7" hidden="1" x14ac:dyDescent="0.25">
      <c r="A36" t="s">
        <v>33</v>
      </c>
      <c r="B36" t="s">
        <v>34</v>
      </c>
      <c r="C36" t="s">
        <v>50</v>
      </c>
      <c r="D36" t="s">
        <v>11</v>
      </c>
      <c r="E36" t="s">
        <v>17</v>
      </c>
      <c r="F36">
        <v>1234.4462999999901</v>
      </c>
    </row>
    <row r="37" spans="1:7" hidden="1" x14ac:dyDescent="0.25">
      <c r="A37" t="s">
        <v>33</v>
      </c>
      <c r="B37" t="s">
        <v>35</v>
      </c>
      <c r="C37" t="s">
        <v>50</v>
      </c>
      <c r="D37" t="s">
        <v>11</v>
      </c>
      <c r="E37" t="s">
        <v>12</v>
      </c>
      <c r="F37">
        <v>19351263.518072501</v>
      </c>
      <c r="G37">
        <f>F37/100000</f>
        <v>193.512635180725</v>
      </c>
    </row>
    <row r="38" spans="1:7" hidden="1" x14ac:dyDescent="0.25">
      <c r="A38" t="s">
        <v>33</v>
      </c>
      <c r="B38" t="s">
        <v>35</v>
      </c>
      <c r="C38" t="s">
        <v>50</v>
      </c>
      <c r="D38" t="s">
        <v>11</v>
      </c>
      <c r="E38" t="s">
        <v>13</v>
      </c>
      <c r="F38">
        <v>0</v>
      </c>
    </row>
    <row r="39" spans="1:7" hidden="1" x14ac:dyDescent="0.25">
      <c r="A39" t="s">
        <v>33</v>
      </c>
      <c r="B39" t="s">
        <v>35</v>
      </c>
      <c r="C39" t="s">
        <v>50</v>
      </c>
      <c r="D39" t="s">
        <v>11</v>
      </c>
      <c r="E39" t="s">
        <v>14</v>
      </c>
      <c r="F39">
        <v>19351263.518072501</v>
      </c>
    </row>
    <row r="40" spans="1:7" hidden="1" x14ac:dyDescent="0.25">
      <c r="A40" t="s">
        <v>33</v>
      </c>
      <c r="B40" t="s">
        <v>35</v>
      </c>
      <c r="C40" t="s">
        <v>50</v>
      </c>
      <c r="D40" t="s">
        <v>11</v>
      </c>
      <c r="E40" t="s">
        <v>15</v>
      </c>
      <c r="F40">
        <v>39368.707245052501</v>
      </c>
    </row>
    <row r="41" spans="1:7" hidden="1" x14ac:dyDescent="0.25">
      <c r="A41" t="s">
        <v>33</v>
      </c>
      <c r="B41" t="s">
        <v>35</v>
      </c>
      <c r="C41" t="s">
        <v>50</v>
      </c>
      <c r="D41" t="s">
        <v>11</v>
      </c>
      <c r="E41" t="s">
        <v>17</v>
      </c>
      <c r="F41">
        <v>1175.59149999999</v>
      </c>
    </row>
  </sheetData>
  <autoFilter ref="A1:F41" xr:uid="{14588B7C-270A-47D4-BB28-4196FAA0F188}">
    <filterColumn colId="0">
      <filters>
        <filter val="MeanHigh-VarLow"/>
      </filters>
    </filterColumn>
    <filterColumn colId="4">
      <filters>
        <filter val="Optimal result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8A22C-DB9D-4DCA-94FF-984F6A1EECD0}">
  <sheetPr filterMode="1"/>
  <dimension ref="A1:M557"/>
  <sheetViews>
    <sheetView tabSelected="1" zoomScale="80" zoomScaleNormal="80" workbookViewId="0">
      <selection activeCell="D1" sqref="D1"/>
    </sheetView>
  </sheetViews>
  <sheetFormatPr defaultRowHeight="15" x14ac:dyDescent="0.25"/>
  <cols>
    <col min="2" max="2" width="14.140625" bestFit="1" customWidth="1"/>
    <col min="3" max="3" width="17.85546875" bestFit="1" customWidth="1"/>
    <col min="4" max="4" width="27.42578125" customWidth="1"/>
    <col min="5" max="5" width="14.7109375" bestFit="1" customWidth="1"/>
    <col min="6" max="6" width="9.7109375" customWidth="1"/>
    <col min="7" max="7" width="9.140625" customWidth="1"/>
    <col min="8" max="8" width="49.28515625" bestFit="1" customWidth="1"/>
    <col min="9" max="9" width="13.7109375" style="12" bestFit="1" customWidth="1"/>
    <col min="10" max="10" width="13.7109375" style="11" customWidth="1"/>
  </cols>
  <sheetData>
    <row r="1" spans="1:12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46</v>
      </c>
      <c r="I1" s="12" t="s">
        <v>47</v>
      </c>
      <c r="J1" s="11" t="s">
        <v>59</v>
      </c>
      <c r="L1" t="s">
        <v>45</v>
      </c>
    </row>
    <row r="2" spans="1:12" hidden="1" x14ac:dyDescent="0.25">
      <c r="A2" s="26">
        <v>1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21</v>
      </c>
      <c r="I2">
        <v>0</v>
      </c>
    </row>
    <row r="3" spans="1:12" hidden="1" x14ac:dyDescent="0.25">
      <c r="A3" s="26"/>
      <c r="B3" t="s">
        <v>6</v>
      </c>
      <c r="C3" t="s">
        <v>7</v>
      </c>
      <c r="D3" t="s">
        <v>8</v>
      </c>
      <c r="E3" t="s">
        <v>28</v>
      </c>
      <c r="F3" t="s">
        <v>10</v>
      </c>
      <c r="G3" t="s">
        <v>11</v>
      </c>
      <c r="H3" t="s">
        <v>21</v>
      </c>
      <c r="I3">
        <v>0</v>
      </c>
    </row>
    <row r="4" spans="1:12" hidden="1" x14ac:dyDescent="0.25">
      <c r="A4" s="26"/>
      <c r="B4" t="s">
        <v>6</v>
      </c>
      <c r="C4" t="s">
        <v>7</v>
      </c>
      <c r="D4" t="s">
        <v>29</v>
      </c>
      <c r="E4" t="s">
        <v>9</v>
      </c>
      <c r="F4" t="s">
        <v>10</v>
      </c>
      <c r="G4" t="s">
        <v>11</v>
      </c>
      <c r="H4" t="s">
        <v>21</v>
      </c>
      <c r="I4">
        <v>0</v>
      </c>
    </row>
    <row r="5" spans="1:12" hidden="1" x14ac:dyDescent="0.25">
      <c r="A5" s="26"/>
      <c r="B5" t="s">
        <v>6</v>
      </c>
      <c r="C5" t="s">
        <v>7</v>
      </c>
      <c r="D5" t="s">
        <v>29</v>
      </c>
      <c r="E5" t="s">
        <v>28</v>
      </c>
      <c r="F5" t="s">
        <v>10</v>
      </c>
      <c r="G5" t="s">
        <v>11</v>
      </c>
      <c r="H5" t="s">
        <v>21</v>
      </c>
      <c r="I5">
        <v>0</v>
      </c>
      <c r="J5" s="11">
        <f>I5/1000</f>
        <v>0</v>
      </c>
      <c r="K5" s="2">
        <f>I5/$I$245</f>
        <v>0</v>
      </c>
    </row>
    <row r="6" spans="1:12" hidden="1" x14ac:dyDescent="0.25">
      <c r="A6" s="26"/>
      <c r="B6" t="s">
        <v>6</v>
      </c>
      <c r="C6" t="s">
        <v>30</v>
      </c>
      <c r="D6" t="s">
        <v>31</v>
      </c>
      <c r="E6" t="s">
        <v>9</v>
      </c>
      <c r="F6" t="s">
        <v>10</v>
      </c>
      <c r="G6" t="s">
        <v>11</v>
      </c>
      <c r="H6" t="s">
        <v>21</v>
      </c>
      <c r="I6">
        <v>0</v>
      </c>
      <c r="J6"/>
    </row>
    <row r="7" spans="1:12" hidden="1" x14ac:dyDescent="0.25">
      <c r="A7" s="26"/>
      <c r="B7" t="s">
        <v>6</v>
      </c>
      <c r="C7" t="s">
        <v>30</v>
      </c>
      <c r="D7" t="s">
        <v>31</v>
      </c>
      <c r="E7" t="s">
        <v>28</v>
      </c>
      <c r="F7" t="s">
        <v>10</v>
      </c>
      <c r="G7" t="s">
        <v>11</v>
      </c>
      <c r="H7" t="s">
        <v>21</v>
      </c>
      <c r="I7" s="6">
        <v>0</v>
      </c>
      <c r="J7"/>
    </row>
    <row r="8" spans="1:12" hidden="1" x14ac:dyDescent="0.25">
      <c r="A8" s="26"/>
      <c r="B8" t="s">
        <v>6</v>
      </c>
      <c r="C8" t="s">
        <v>30</v>
      </c>
      <c r="D8" t="s">
        <v>32</v>
      </c>
      <c r="E8" t="s">
        <v>9</v>
      </c>
      <c r="F8" t="s">
        <v>10</v>
      </c>
      <c r="G8" t="s">
        <v>11</v>
      </c>
      <c r="H8" t="s">
        <v>21</v>
      </c>
      <c r="I8">
        <v>0</v>
      </c>
      <c r="J8"/>
    </row>
    <row r="9" spans="1:12" hidden="1" x14ac:dyDescent="0.25">
      <c r="A9" s="26"/>
      <c r="B9" t="s">
        <v>6</v>
      </c>
      <c r="C9" t="s">
        <v>30</v>
      </c>
      <c r="D9" t="s">
        <v>32</v>
      </c>
      <c r="E9" t="s">
        <v>28</v>
      </c>
      <c r="F9" t="s">
        <v>10</v>
      </c>
      <c r="G9" t="s">
        <v>11</v>
      </c>
      <c r="H9" t="s">
        <v>21</v>
      </c>
      <c r="I9" s="6">
        <v>0</v>
      </c>
      <c r="J9"/>
    </row>
    <row r="10" spans="1:12" hidden="1" x14ac:dyDescent="0.25">
      <c r="A10" s="26"/>
      <c r="B10" t="s">
        <v>6</v>
      </c>
      <c r="C10" t="s">
        <v>33</v>
      </c>
      <c r="D10" s="4" t="s">
        <v>34</v>
      </c>
      <c r="E10" s="4" t="s">
        <v>9</v>
      </c>
      <c r="F10" s="4" t="s">
        <v>10</v>
      </c>
      <c r="G10" s="4" t="s">
        <v>11</v>
      </c>
      <c r="H10" t="s">
        <v>21</v>
      </c>
      <c r="I10" s="6">
        <v>0</v>
      </c>
      <c r="J10"/>
    </row>
    <row r="11" spans="1:12" hidden="1" x14ac:dyDescent="0.25">
      <c r="A11" s="26"/>
      <c r="B11" t="s">
        <v>6</v>
      </c>
      <c r="C11" t="s">
        <v>33</v>
      </c>
      <c r="D11" s="4" t="s">
        <v>34</v>
      </c>
      <c r="E11" s="4" t="s">
        <v>28</v>
      </c>
      <c r="F11" s="4" t="s">
        <v>10</v>
      </c>
      <c r="G11" s="4" t="s">
        <v>11</v>
      </c>
      <c r="H11" t="s">
        <v>21</v>
      </c>
      <c r="I11" s="6">
        <v>0</v>
      </c>
      <c r="J11"/>
    </row>
    <row r="12" spans="1:12" hidden="1" x14ac:dyDescent="0.25">
      <c r="A12" s="26"/>
      <c r="B12" t="s">
        <v>6</v>
      </c>
      <c r="C12" t="s">
        <v>33</v>
      </c>
      <c r="D12" s="4" t="s">
        <v>35</v>
      </c>
      <c r="E12" s="4" t="s">
        <v>9</v>
      </c>
      <c r="F12" s="4" t="s">
        <v>10</v>
      </c>
      <c r="G12" s="4" t="s">
        <v>11</v>
      </c>
      <c r="H12" t="s">
        <v>21</v>
      </c>
      <c r="I12" s="6">
        <v>0</v>
      </c>
      <c r="J12"/>
    </row>
    <row r="13" spans="1:12" hidden="1" x14ac:dyDescent="0.25">
      <c r="A13" s="26"/>
      <c r="B13" t="s">
        <v>6</v>
      </c>
      <c r="C13" t="s">
        <v>33</v>
      </c>
      <c r="D13" s="4" t="s">
        <v>35</v>
      </c>
      <c r="E13" s="4" t="s">
        <v>28</v>
      </c>
      <c r="F13" s="4" t="s">
        <v>10</v>
      </c>
      <c r="G13" s="4" t="s">
        <v>11</v>
      </c>
      <c r="H13" t="s">
        <v>21</v>
      </c>
      <c r="I13" s="6">
        <v>0</v>
      </c>
      <c r="J13"/>
    </row>
    <row r="14" spans="1:12" hidden="1" x14ac:dyDescent="0.25">
      <c r="A14" s="26"/>
      <c r="B14" t="s">
        <v>6</v>
      </c>
      <c r="C14" t="s">
        <v>36</v>
      </c>
      <c r="D14" t="s">
        <v>37</v>
      </c>
      <c r="E14" t="s">
        <v>9</v>
      </c>
      <c r="F14" s="2" t="s">
        <v>10</v>
      </c>
      <c r="G14" s="2" t="s">
        <v>11</v>
      </c>
      <c r="H14" s="4" t="s">
        <v>21</v>
      </c>
      <c r="I14" s="4">
        <v>0</v>
      </c>
      <c r="J14"/>
    </row>
    <row r="15" spans="1:12" hidden="1" x14ac:dyDescent="0.25">
      <c r="A15" s="26"/>
      <c r="B15" t="s">
        <v>6</v>
      </c>
      <c r="C15" t="s">
        <v>36</v>
      </c>
      <c r="D15" t="s">
        <v>37</v>
      </c>
      <c r="E15" t="s">
        <v>28</v>
      </c>
      <c r="F15" s="2" t="s">
        <v>10</v>
      </c>
      <c r="G15" s="2" t="s">
        <v>11</v>
      </c>
      <c r="H15" s="4" t="s">
        <v>21</v>
      </c>
      <c r="I15" s="4">
        <v>0</v>
      </c>
      <c r="J15"/>
    </row>
    <row r="16" spans="1:12" hidden="1" x14ac:dyDescent="0.25">
      <c r="A16" s="26"/>
      <c r="B16" t="s">
        <v>6</v>
      </c>
      <c r="C16" t="s">
        <v>36</v>
      </c>
      <c r="D16" t="s">
        <v>38</v>
      </c>
      <c r="E16" t="s">
        <v>9</v>
      </c>
      <c r="F16" s="2" t="s">
        <v>10</v>
      </c>
      <c r="G16" s="2" t="s">
        <v>11</v>
      </c>
      <c r="H16" s="4" t="s">
        <v>21</v>
      </c>
      <c r="I16" s="4">
        <v>0</v>
      </c>
      <c r="J16"/>
    </row>
    <row r="17" spans="1:11" hidden="1" x14ac:dyDescent="0.25">
      <c r="A17" s="26"/>
      <c r="B17" t="s">
        <v>6</v>
      </c>
      <c r="C17" t="s">
        <v>36</v>
      </c>
      <c r="D17" t="s">
        <v>38</v>
      </c>
      <c r="E17" t="s">
        <v>28</v>
      </c>
      <c r="F17" s="2" t="s">
        <v>10</v>
      </c>
      <c r="G17" s="2" t="s">
        <v>11</v>
      </c>
      <c r="H17" s="4" t="s">
        <v>21</v>
      </c>
      <c r="I17" s="4">
        <v>0</v>
      </c>
      <c r="J17" s="6"/>
    </row>
    <row r="18" spans="1:11" hidden="1" x14ac:dyDescent="0.25">
      <c r="A18" s="26">
        <v>2</v>
      </c>
      <c r="B18" t="s">
        <v>39</v>
      </c>
      <c r="C18" t="s">
        <v>7</v>
      </c>
      <c r="D18" t="s">
        <v>8</v>
      </c>
      <c r="E18" t="s">
        <v>9</v>
      </c>
      <c r="F18" t="s">
        <v>10</v>
      </c>
      <c r="G18" t="s">
        <v>11</v>
      </c>
      <c r="H18" t="s">
        <v>21</v>
      </c>
      <c r="I18">
        <v>0</v>
      </c>
    </row>
    <row r="19" spans="1:11" hidden="1" x14ac:dyDescent="0.25">
      <c r="A19" s="26"/>
      <c r="B19" t="s">
        <v>39</v>
      </c>
      <c r="C19" t="s">
        <v>7</v>
      </c>
      <c r="D19" t="s">
        <v>8</v>
      </c>
      <c r="E19" t="s">
        <v>28</v>
      </c>
      <c r="F19" t="s">
        <v>10</v>
      </c>
      <c r="G19" t="s">
        <v>11</v>
      </c>
      <c r="H19" t="s">
        <v>21</v>
      </c>
      <c r="I19">
        <v>0</v>
      </c>
    </row>
    <row r="20" spans="1:11" hidden="1" x14ac:dyDescent="0.25">
      <c r="A20" s="26"/>
      <c r="B20" t="s">
        <v>39</v>
      </c>
      <c r="C20" t="s">
        <v>7</v>
      </c>
      <c r="D20" t="s">
        <v>29</v>
      </c>
      <c r="E20" t="s">
        <v>9</v>
      </c>
      <c r="F20" t="s">
        <v>10</v>
      </c>
      <c r="G20" t="s">
        <v>11</v>
      </c>
      <c r="H20" t="s">
        <v>21</v>
      </c>
      <c r="I20">
        <v>0</v>
      </c>
    </row>
    <row r="21" spans="1:11" hidden="1" x14ac:dyDescent="0.25">
      <c r="A21" s="26"/>
      <c r="B21" t="s">
        <v>39</v>
      </c>
      <c r="C21" t="s">
        <v>7</v>
      </c>
      <c r="D21" t="s">
        <v>29</v>
      </c>
      <c r="E21" t="s">
        <v>28</v>
      </c>
      <c r="F21" t="s">
        <v>10</v>
      </c>
      <c r="G21" t="s">
        <v>11</v>
      </c>
      <c r="H21" t="s">
        <v>21</v>
      </c>
      <c r="I21">
        <v>0</v>
      </c>
      <c r="J21" s="11">
        <f>I21/1000</f>
        <v>0</v>
      </c>
      <c r="K21" s="2">
        <f>I21/$I$245</f>
        <v>0</v>
      </c>
    </row>
    <row r="22" spans="1:11" hidden="1" x14ac:dyDescent="0.25">
      <c r="A22" s="26"/>
      <c r="B22" t="s">
        <v>39</v>
      </c>
      <c r="C22" t="s">
        <v>30</v>
      </c>
      <c r="D22" t="s">
        <v>31</v>
      </c>
      <c r="E22" t="s">
        <v>9</v>
      </c>
      <c r="F22" t="s">
        <v>10</v>
      </c>
      <c r="G22" t="s">
        <v>11</v>
      </c>
      <c r="H22" t="s">
        <v>21</v>
      </c>
      <c r="I22">
        <v>0</v>
      </c>
      <c r="J22"/>
    </row>
    <row r="23" spans="1:11" hidden="1" x14ac:dyDescent="0.25">
      <c r="A23" s="26"/>
      <c r="B23" t="s">
        <v>39</v>
      </c>
      <c r="C23" t="s">
        <v>30</v>
      </c>
      <c r="D23" t="s">
        <v>31</v>
      </c>
      <c r="E23" t="s">
        <v>28</v>
      </c>
      <c r="F23" t="s">
        <v>10</v>
      </c>
      <c r="G23" t="s">
        <v>11</v>
      </c>
      <c r="H23" t="s">
        <v>21</v>
      </c>
      <c r="I23">
        <v>0</v>
      </c>
      <c r="J23"/>
    </row>
    <row r="24" spans="1:11" hidden="1" x14ac:dyDescent="0.25">
      <c r="A24" s="26"/>
      <c r="B24" t="s">
        <v>39</v>
      </c>
      <c r="C24" t="s">
        <v>30</v>
      </c>
      <c r="D24" t="s">
        <v>32</v>
      </c>
      <c r="E24" t="s">
        <v>9</v>
      </c>
      <c r="F24" t="s">
        <v>10</v>
      </c>
      <c r="G24" t="s">
        <v>11</v>
      </c>
      <c r="H24" t="s">
        <v>21</v>
      </c>
      <c r="I24">
        <v>0</v>
      </c>
      <c r="J24"/>
    </row>
    <row r="25" spans="1:11" hidden="1" x14ac:dyDescent="0.25">
      <c r="A25" s="26"/>
      <c r="B25" t="s">
        <v>39</v>
      </c>
      <c r="C25" t="s">
        <v>30</v>
      </c>
      <c r="D25" t="s">
        <v>32</v>
      </c>
      <c r="E25" t="s">
        <v>28</v>
      </c>
      <c r="F25" t="s">
        <v>10</v>
      </c>
      <c r="G25" t="s">
        <v>11</v>
      </c>
      <c r="H25" t="s">
        <v>21</v>
      </c>
      <c r="I25">
        <v>0</v>
      </c>
      <c r="J25"/>
    </row>
    <row r="26" spans="1:11" hidden="1" x14ac:dyDescent="0.25">
      <c r="A26" s="26"/>
      <c r="B26" s="2" t="s">
        <v>39</v>
      </c>
      <c r="C26" s="2" t="s">
        <v>36</v>
      </c>
      <c r="D26" s="2" t="s">
        <v>37</v>
      </c>
      <c r="E26" s="2" t="s">
        <v>9</v>
      </c>
      <c r="F26" t="s">
        <v>10</v>
      </c>
      <c r="G26" t="s">
        <v>11</v>
      </c>
      <c r="H26" t="s">
        <v>21</v>
      </c>
      <c r="I26">
        <v>0</v>
      </c>
      <c r="J26"/>
    </row>
    <row r="27" spans="1:11" hidden="1" x14ac:dyDescent="0.25">
      <c r="A27" s="26"/>
      <c r="B27" s="2" t="s">
        <v>39</v>
      </c>
      <c r="C27" s="2" t="s">
        <v>36</v>
      </c>
      <c r="D27" s="2" t="s">
        <v>37</v>
      </c>
      <c r="E27" s="8" t="s">
        <v>28</v>
      </c>
      <c r="H27" t="s">
        <v>21</v>
      </c>
      <c r="I27">
        <v>0</v>
      </c>
      <c r="J27"/>
    </row>
    <row r="28" spans="1:11" hidden="1" x14ac:dyDescent="0.25">
      <c r="A28" s="26"/>
      <c r="B28" t="s">
        <v>39</v>
      </c>
      <c r="C28" t="s">
        <v>36</v>
      </c>
      <c r="D28" t="s">
        <v>38</v>
      </c>
      <c r="E28" t="s">
        <v>9</v>
      </c>
      <c r="F28" t="s">
        <v>10</v>
      </c>
      <c r="G28" t="s">
        <v>11</v>
      </c>
      <c r="H28" t="s">
        <v>21</v>
      </c>
      <c r="I28">
        <v>0</v>
      </c>
      <c r="J28"/>
    </row>
    <row r="29" spans="1:11" hidden="1" x14ac:dyDescent="0.25">
      <c r="A29" s="26"/>
      <c r="B29" t="s">
        <v>39</v>
      </c>
      <c r="C29" t="s">
        <v>36</v>
      </c>
      <c r="D29" t="s">
        <v>38</v>
      </c>
      <c r="E29" t="s">
        <v>28</v>
      </c>
      <c r="H29" t="s">
        <v>21</v>
      </c>
      <c r="I29">
        <v>0</v>
      </c>
      <c r="J29"/>
    </row>
    <row r="30" spans="1:11" hidden="1" x14ac:dyDescent="0.25">
      <c r="A30" s="26"/>
      <c r="B30" t="s">
        <v>39</v>
      </c>
      <c r="C30" t="s">
        <v>33</v>
      </c>
      <c r="D30" t="s">
        <v>34</v>
      </c>
      <c r="E30" t="s">
        <v>9</v>
      </c>
      <c r="F30" t="s">
        <v>10</v>
      </c>
      <c r="G30" t="s">
        <v>11</v>
      </c>
      <c r="H30" t="s">
        <v>21</v>
      </c>
      <c r="I30" s="6">
        <v>0</v>
      </c>
      <c r="J30"/>
    </row>
    <row r="31" spans="1:11" hidden="1" x14ac:dyDescent="0.25">
      <c r="A31" s="26"/>
      <c r="B31" t="s">
        <v>39</v>
      </c>
      <c r="C31" t="s">
        <v>33</v>
      </c>
      <c r="D31" t="s">
        <v>34</v>
      </c>
      <c r="E31" t="s">
        <v>28</v>
      </c>
      <c r="F31" t="s">
        <v>10</v>
      </c>
      <c r="G31" t="s">
        <v>11</v>
      </c>
      <c r="H31" t="s">
        <v>21</v>
      </c>
      <c r="I31" s="6">
        <v>0</v>
      </c>
      <c r="J31"/>
    </row>
    <row r="32" spans="1:11" hidden="1" x14ac:dyDescent="0.25">
      <c r="A32" s="26"/>
      <c r="B32" t="s">
        <v>39</v>
      </c>
      <c r="C32" t="s">
        <v>33</v>
      </c>
      <c r="D32" t="s">
        <v>35</v>
      </c>
      <c r="E32" t="s">
        <v>9</v>
      </c>
      <c r="F32" t="s">
        <v>10</v>
      </c>
      <c r="G32" t="s">
        <v>11</v>
      </c>
      <c r="H32" t="s">
        <v>21</v>
      </c>
      <c r="I32" s="6">
        <v>0</v>
      </c>
      <c r="J32"/>
    </row>
    <row r="33" spans="1:11" hidden="1" x14ac:dyDescent="0.25">
      <c r="A33" s="26"/>
      <c r="B33" t="s">
        <v>39</v>
      </c>
      <c r="C33" t="s">
        <v>33</v>
      </c>
      <c r="D33" t="s">
        <v>35</v>
      </c>
      <c r="E33" t="s">
        <v>28</v>
      </c>
      <c r="F33" t="s">
        <v>10</v>
      </c>
      <c r="G33" t="s">
        <v>11</v>
      </c>
      <c r="H33" t="s">
        <v>21</v>
      </c>
      <c r="I33" s="6">
        <v>0</v>
      </c>
      <c r="J33" s="6"/>
    </row>
    <row r="34" spans="1:11" hidden="1" x14ac:dyDescent="0.25">
      <c r="A34" s="26">
        <v>3</v>
      </c>
      <c r="B34" t="s">
        <v>6</v>
      </c>
      <c r="C34" t="s">
        <v>30</v>
      </c>
      <c r="D34" t="s">
        <v>32</v>
      </c>
      <c r="E34" t="s">
        <v>9</v>
      </c>
      <c r="F34" t="s">
        <v>10</v>
      </c>
      <c r="G34" t="s">
        <v>11</v>
      </c>
      <c r="H34" t="s">
        <v>13</v>
      </c>
      <c r="I34" s="11">
        <v>1455663.2515638799</v>
      </c>
    </row>
    <row r="35" spans="1:11" hidden="1" x14ac:dyDescent="0.25">
      <c r="A35" s="26"/>
      <c r="B35" t="s">
        <v>6</v>
      </c>
      <c r="C35" t="s">
        <v>30</v>
      </c>
      <c r="D35" t="s">
        <v>31</v>
      </c>
      <c r="E35" t="s">
        <v>9</v>
      </c>
      <c r="F35" t="s">
        <v>10</v>
      </c>
      <c r="G35" t="s">
        <v>11</v>
      </c>
      <c r="H35" t="s">
        <v>13</v>
      </c>
      <c r="I35" s="11">
        <v>1419888.2319950401</v>
      </c>
    </row>
    <row r="36" spans="1:11" hidden="1" x14ac:dyDescent="0.25">
      <c r="A36" s="26"/>
      <c r="B36" t="s">
        <v>6</v>
      </c>
      <c r="C36" t="s">
        <v>33</v>
      </c>
      <c r="D36" s="4" t="s">
        <v>35</v>
      </c>
      <c r="E36" s="4" t="s">
        <v>9</v>
      </c>
      <c r="F36" s="4" t="s">
        <v>10</v>
      </c>
      <c r="G36" s="4" t="s">
        <v>11</v>
      </c>
      <c r="H36" t="s">
        <v>13</v>
      </c>
      <c r="I36" s="11">
        <v>1385888.7050000001</v>
      </c>
    </row>
    <row r="37" spans="1:11" hidden="1" x14ac:dyDescent="0.25">
      <c r="A37" s="26"/>
      <c r="B37" t="s">
        <v>6</v>
      </c>
      <c r="C37" t="s">
        <v>33</v>
      </c>
      <c r="D37" s="4" t="s">
        <v>35</v>
      </c>
      <c r="E37" s="4" t="s">
        <v>28</v>
      </c>
      <c r="F37" s="4" t="s">
        <v>10</v>
      </c>
      <c r="G37" s="4" t="s">
        <v>11</v>
      </c>
      <c r="H37" t="s">
        <v>13</v>
      </c>
      <c r="I37" s="11">
        <v>1057237.4820000001</v>
      </c>
      <c r="J37" s="11">
        <f>I37/1000</f>
        <v>1057.237482</v>
      </c>
      <c r="K37" s="2">
        <f>I37/$I$245</f>
        <v>198651.10269272039</v>
      </c>
    </row>
    <row r="38" spans="1:11" hidden="1" x14ac:dyDescent="0.25">
      <c r="A38" s="26"/>
      <c r="B38" t="s">
        <v>6</v>
      </c>
      <c r="C38" t="s">
        <v>30</v>
      </c>
      <c r="D38" t="s">
        <v>32</v>
      </c>
      <c r="E38" t="s">
        <v>28</v>
      </c>
      <c r="F38" t="s">
        <v>10</v>
      </c>
      <c r="G38" t="s">
        <v>11</v>
      </c>
      <c r="H38" t="s">
        <v>13</v>
      </c>
      <c r="I38" s="11">
        <v>1001580.3926121501</v>
      </c>
      <c r="J38"/>
    </row>
    <row r="39" spans="1:11" hidden="1" x14ac:dyDescent="0.25">
      <c r="A39" s="26"/>
      <c r="B39" t="s">
        <v>6</v>
      </c>
      <c r="C39" t="s">
        <v>30</v>
      </c>
      <c r="D39" t="s">
        <v>31</v>
      </c>
      <c r="E39" t="s">
        <v>28</v>
      </c>
      <c r="F39" t="s">
        <v>10</v>
      </c>
      <c r="G39" t="s">
        <v>11</v>
      </c>
      <c r="H39" t="s">
        <v>13</v>
      </c>
      <c r="I39" s="11">
        <v>968464.476792817</v>
      </c>
      <c r="J39"/>
    </row>
    <row r="40" spans="1:11" hidden="1" x14ac:dyDescent="0.25">
      <c r="A40" s="26"/>
      <c r="B40" t="s">
        <v>6</v>
      </c>
      <c r="C40" t="s">
        <v>33</v>
      </c>
      <c r="D40" s="4" t="s">
        <v>34</v>
      </c>
      <c r="E40" s="4" t="s">
        <v>28</v>
      </c>
      <c r="F40" s="4" t="s">
        <v>10</v>
      </c>
      <c r="G40" s="4" t="s">
        <v>11</v>
      </c>
      <c r="H40" t="s">
        <v>13</v>
      </c>
      <c r="I40" s="11">
        <v>924383.92390000005</v>
      </c>
      <c r="J40"/>
    </row>
    <row r="41" spans="1:11" hidden="1" x14ac:dyDescent="0.25">
      <c r="A41" s="26"/>
      <c r="B41" t="s">
        <v>6</v>
      </c>
      <c r="C41" t="s">
        <v>33</v>
      </c>
      <c r="D41" s="4" t="s">
        <v>34</v>
      </c>
      <c r="E41" s="4" t="s">
        <v>9</v>
      </c>
      <c r="F41" s="4" t="s">
        <v>10</v>
      </c>
      <c r="G41" s="4" t="s">
        <v>11</v>
      </c>
      <c r="H41" t="s">
        <v>13</v>
      </c>
      <c r="I41" s="11">
        <v>677789.05810000002</v>
      </c>
      <c r="J41"/>
    </row>
    <row r="42" spans="1:11" hidden="1" x14ac:dyDescent="0.25">
      <c r="A42" s="26"/>
      <c r="B42" t="s">
        <v>6</v>
      </c>
      <c r="C42" t="s">
        <v>7</v>
      </c>
      <c r="D42" t="s">
        <v>29</v>
      </c>
      <c r="E42" t="s">
        <v>28</v>
      </c>
      <c r="F42" t="s">
        <v>10</v>
      </c>
      <c r="G42" t="s">
        <v>11</v>
      </c>
      <c r="H42" t="s">
        <v>13</v>
      </c>
      <c r="I42" s="11">
        <v>628850.70486953703</v>
      </c>
      <c r="J42"/>
    </row>
    <row r="43" spans="1:11" hidden="1" x14ac:dyDescent="0.25">
      <c r="A43" s="26"/>
      <c r="B43" t="s">
        <v>6</v>
      </c>
      <c r="C43" t="s">
        <v>7</v>
      </c>
      <c r="D43" t="s">
        <v>8</v>
      </c>
      <c r="E43" t="s">
        <v>28</v>
      </c>
      <c r="F43" t="s">
        <v>10</v>
      </c>
      <c r="G43" t="s">
        <v>11</v>
      </c>
      <c r="H43" t="s">
        <v>13</v>
      </c>
      <c r="I43" s="11">
        <v>580444.447735733</v>
      </c>
      <c r="J43"/>
    </row>
    <row r="44" spans="1:11" hidden="1" x14ac:dyDescent="0.25">
      <c r="A44" s="26"/>
      <c r="B44" t="s">
        <v>6</v>
      </c>
      <c r="C44" t="s">
        <v>36</v>
      </c>
      <c r="D44" t="s">
        <v>38</v>
      </c>
      <c r="E44" t="s">
        <v>28</v>
      </c>
      <c r="F44" s="2" t="s">
        <v>10</v>
      </c>
      <c r="G44" s="2" t="s">
        <v>11</v>
      </c>
      <c r="H44" s="4" t="s">
        <v>13</v>
      </c>
      <c r="I44" s="10">
        <v>468039.7</v>
      </c>
      <c r="J44"/>
    </row>
    <row r="45" spans="1:11" hidden="1" x14ac:dyDescent="0.25">
      <c r="A45" s="26"/>
      <c r="B45" t="s">
        <v>6</v>
      </c>
      <c r="C45" t="s">
        <v>36</v>
      </c>
      <c r="D45" t="s">
        <v>37</v>
      </c>
      <c r="E45" t="s">
        <v>28</v>
      </c>
      <c r="F45" s="2" t="s">
        <v>10</v>
      </c>
      <c r="G45" s="2" t="s">
        <v>11</v>
      </c>
      <c r="H45" s="4" t="s">
        <v>13</v>
      </c>
      <c r="I45" s="10">
        <v>441321</v>
      </c>
      <c r="J45"/>
    </row>
    <row r="46" spans="1:11" hidden="1" x14ac:dyDescent="0.25">
      <c r="A46" s="26"/>
      <c r="B46" t="s">
        <v>6</v>
      </c>
      <c r="C46" t="s">
        <v>36</v>
      </c>
      <c r="D46" t="s">
        <v>38</v>
      </c>
      <c r="E46" t="s">
        <v>9</v>
      </c>
      <c r="F46" s="2" t="s">
        <v>10</v>
      </c>
      <c r="G46" s="2" t="s">
        <v>11</v>
      </c>
      <c r="H46" s="4" t="s">
        <v>13</v>
      </c>
      <c r="I46" s="10">
        <v>391813.4</v>
      </c>
      <c r="J46"/>
    </row>
    <row r="47" spans="1:11" hidden="1" x14ac:dyDescent="0.25">
      <c r="A47" s="26"/>
      <c r="B47" t="s">
        <v>6</v>
      </c>
      <c r="C47" t="s">
        <v>36</v>
      </c>
      <c r="D47" t="s">
        <v>37</v>
      </c>
      <c r="E47" t="s">
        <v>9</v>
      </c>
      <c r="F47" s="2" t="s">
        <v>10</v>
      </c>
      <c r="G47" s="2" t="s">
        <v>11</v>
      </c>
      <c r="H47" s="4" t="s">
        <v>13</v>
      </c>
      <c r="I47" s="10">
        <v>373151</v>
      </c>
      <c r="J47"/>
    </row>
    <row r="48" spans="1:11" hidden="1" x14ac:dyDescent="0.25">
      <c r="A48" s="26"/>
      <c r="B48" t="s">
        <v>6</v>
      </c>
      <c r="C48" t="s">
        <v>7</v>
      </c>
      <c r="D48" t="s">
        <v>29</v>
      </c>
      <c r="E48" t="s">
        <v>9</v>
      </c>
      <c r="F48" t="s">
        <v>10</v>
      </c>
      <c r="G48" t="s">
        <v>11</v>
      </c>
      <c r="H48" t="s">
        <v>13</v>
      </c>
      <c r="I48" s="11">
        <v>145148.09355815899</v>
      </c>
      <c r="J48"/>
    </row>
    <row r="49" spans="1:11" hidden="1" x14ac:dyDescent="0.25">
      <c r="A49" s="26"/>
      <c r="B49" t="s">
        <v>6</v>
      </c>
      <c r="C49" t="s">
        <v>7</v>
      </c>
      <c r="D49" t="s">
        <v>8</v>
      </c>
      <c r="E49" t="s">
        <v>9</v>
      </c>
      <c r="F49" t="s">
        <v>10</v>
      </c>
      <c r="G49" t="s">
        <v>11</v>
      </c>
      <c r="H49" t="s">
        <v>13</v>
      </c>
      <c r="I49" s="11">
        <v>134637.022478992</v>
      </c>
      <c r="J49" s="6"/>
    </row>
    <row r="50" spans="1:11" hidden="1" x14ac:dyDescent="0.25">
      <c r="A50" s="26">
        <v>4</v>
      </c>
      <c r="B50" t="s">
        <v>39</v>
      </c>
      <c r="C50" t="s">
        <v>7</v>
      </c>
      <c r="D50" t="s">
        <v>8</v>
      </c>
      <c r="E50" t="s">
        <v>9</v>
      </c>
      <c r="F50" t="s">
        <v>10</v>
      </c>
      <c r="G50" t="s">
        <v>11</v>
      </c>
      <c r="H50" t="s">
        <v>13</v>
      </c>
      <c r="I50">
        <v>134636.73665489801</v>
      </c>
    </row>
    <row r="51" spans="1:11" hidden="1" x14ac:dyDescent="0.25">
      <c r="A51" s="26"/>
      <c r="B51" t="s">
        <v>39</v>
      </c>
      <c r="C51" t="s">
        <v>7</v>
      </c>
      <c r="D51" t="s">
        <v>8</v>
      </c>
      <c r="E51" t="s">
        <v>28</v>
      </c>
      <c r="F51" t="s">
        <v>10</v>
      </c>
      <c r="G51" t="s">
        <v>11</v>
      </c>
      <c r="H51" t="s">
        <v>13</v>
      </c>
      <c r="I51">
        <v>93705.058577551899</v>
      </c>
    </row>
    <row r="52" spans="1:11" hidden="1" x14ac:dyDescent="0.25">
      <c r="A52" s="26"/>
      <c r="B52" t="s">
        <v>39</v>
      </c>
      <c r="C52" t="s">
        <v>7</v>
      </c>
      <c r="D52" t="s">
        <v>29</v>
      </c>
      <c r="E52" t="s">
        <v>9</v>
      </c>
      <c r="F52" t="s">
        <v>10</v>
      </c>
      <c r="G52" t="s">
        <v>11</v>
      </c>
      <c r="H52" t="s">
        <v>13</v>
      </c>
      <c r="I52">
        <v>145148.07667610401</v>
      </c>
    </row>
    <row r="53" spans="1:11" hidden="1" x14ac:dyDescent="0.25">
      <c r="A53" s="26"/>
      <c r="B53" t="s">
        <v>39</v>
      </c>
      <c r="C53" t="s">
        <v>7</v>
      </c>
      <c r="D53" t="s">
        <v>29</v>
      </c>
      <c r="E53" t="s">
        <v>28</v>
      </c>
      <c r="F53" t="s">
        <v>10</v>
      </c>
      <c r="G53" t="s">
        <v>11</v>
      </c>
      <c r="H53" t="s">
        <v>13</v>
      </c>
      <c r="I53">
        <v>97846.667061283399</v>
      </c>
      <c r="J53" s="11">
        <f>I53/1000</f>
        <v>97.846667061283398</v>
      </c>
      <c r="K53" s="2">
        <f>I53/$I$245</f>
        <v>18385.035186003202</v>
      </c>
    </row>
    <row r="54" spans="1:11" hidden="1" x14ac:dyDescent="0.25">
      <c r="A54" s="26"/>
      <c r="B54" t="s">
        <v>39</v>
      </c>
      <c r="C54" t="s">
        <v>30</v>
      </c>
      <c r="D54" t="s">
        <v>31</v>
      </c>
      <c r="E54" t="s">
        <v>9</v>
      </c>
      <c r="F54" t="s">
        <v>10</v>
      </c>
      <c r="G54" t="s">
        <v>11</v>
      </c>
      <c r="H54" t="s">
        <v>13</v>
      </c>
      <c r="I54">
        <v>1921491.0867838501</v>
      </c>
      <c r="J54"/>
    </row>
    <row r="55" spans="1:11" hidden="1" x14ac:dyDescent="0.25">
      <c r="A55" s="26"/>
      <c r="B55" t="s">
        <v>39</v>
      </c>
      <c r="C55" t="s">
        <v>30</v>
      </c>
      <c r="D55" t="s">
        <v>31</v>
      </c>
      <c r="E55" t="s">
        <v>28</v>
      </c>
      <c r="F55" t="s">
        <v>10</v>
      </c>
      <c r="G55" t="s">
        <v>11</v>
      </c>
      <c r="H55" t="s">
        <v>13</v>
      </c>
      <c r="I55">
        <v>1499560.289684</v>
      </c>
      <c r="J55"/>
    </row>
    <row r="56" spans="1:11" hidden="1" x14ac:dyDescent="0.25">
      <c r="A56" s="26"/>
      <c r="B56" t="s">
        <v>39</v>
      </c>
      <c r="C56" t="s">
        <v>30</v>
      </c>
      <c r="D56" t="s">
        <v>32</v>
      </c>
      <c r="E56" t="s">
        <v>9</v>
      </c>
      <c r="F56" t="s">
        <v>10</v>
      </c>
      <c r="G56" t="s">
        <v>11</v>
      </c>
      <c r="H56" t="s">
        <v>13</v>
      </c>
      <c r="I56">
        <v>1950855.76995292</v>
      </c>
      <c r="J56"/>
    </row>
    <row r="57" spans="1:11" hidden="1" x14ac:dyDescent="0.25">
      <c r="A57" s="26"/>
      <c r="B57" t="s">
        <v>39</v>
      </c>
      <c r="C57" t="s">
        <v>30</v>
      </c>
      <c r="D57" t="s">
        <v>32</v>
      </c>
      <c r="E57" t="s">
        <v>28</v>
      </c>
      <c r="F57" t="s">
        <v>10</v>
      </c>
      <c r="G57" t="s">
        <v>11</v>
      </c>
      <c r="H57" t="s">
        <v>13</v>
      </c>
      <c r="I57">
        <v>1543500.79594822</v>
      </c>
      <c r="J57"/>
    </row>
    <row r="58" spans="1:11" hidden="1" x14ac:dyDescent="0.25">
      <c r="A58" s="26"/>
      <c r="B58" s="2" t="s">
        <v>39</v>
      </c>
      <c r="C58" s="2" t="s">
        <v>36</v>
      </c>
      <c r="D58" s="2" t="s">
        <v>37</v>
      </c>
      <c r="E58" s="2" t="s">
        <v>9</v>
      </c>
      <c r="F58" t="s">
        <v>10</v>
      </c>
      <c r="G58" t="s">
        <v>11</v>
      </c>
      <c r="H58" t="s">
        <v>13</v>
      </c>
      <c r="I58">
        <v>373151.07216425001</v>
      </c>
      <c r="J58"/>
    </row>
    <row r="59" spans="1:11" hidden="1" x14ac:dyDescent="0.25">
      <c r="A59" s="26"/>
      <c r="B59" s="2" t="s">
        <v>39</v>
      </c>
      <c r="C59" s="2" t="s">
        <v>36</v>
      </c>
      <c r="D59" s="2" t="s">
        <v>37</v>
      </c>
      <c r="E59" s="8" t="s">
        <v>28</v>
      </c>
      <c r="H59" t="s">
        <v>13</v>
      </c>
      <c r="I59">
        <v>441273.91896089597</v>
      </c>
      <c r="J59"/>
    </row>
    <row r="60" spans="1:11" hidden="1" x14ac:dyDescent="0.25">
      <c r="A60" s="26"/>
      <c r="B60" t="s">
        <v>39</v>
      </c>
      <c r="C60" t="s">
        <v>36</v>
      </c>
      <c r="D60" t="s">
        <v>38</v>
      </c>
      <c r="E60" t="s">
        <v>9</v>
      </c>
      <c r="H60" t="s">
        <v>13</v>
      </c>
      <c r="I60">
        <v>391932.30499988201</v>
      </c>
      <c r="J60"/>
    </row>
    <row r="61" spans="1:11" hidden="1" x14ac:dyDescent="0.25">
      <c r="A61" s="26"/>
      <c r="B61" t="s">
        <v>39</v>
      </c>
      <c r="C61" t="s">
        <v>36</v>
      </c>
      <c r="D61" t="s">
        <v>38</v>
      </c>
      <c r="E61" t="s">
        <v>28</v>
      </c>
      <c r="H61" t="s">
        <v>13</v>
      </c>
      <c r="I61">
        <v>466902.66222158598</v>
      </c>
      <c r="J61"/>
    </row>
    <row r="62" spans="1:11" hidden="1" x14ac:dyDescent="0.25">
      <c r="A62" s="26"/>
      <c r="B62" t="s">
        <v>39</v>
      </c>
      <c r="C62" t="s">
        <v>33</v>
      </c>
      <c r="D62" t="s">
        <v>34</v>
      </c>
      <c r="E62" t="s">
        <v>9</v>
      </c>
      <c r="F62" t="s">
        <v>10</v>
      </c>
      <c r="G62" t="s">
        <v>11</v>
      </c>
      <c r="H62" t="s">
        <v>13</v>
      </c>
      <c r="I62">
        <v>1126422.2390000001</v>
      </c>
      <c r="J62"/>
    </row>
    <row r="63" spans="1:11" hidden="1" x14ac:dyDescent="0.25">
      <c r="A63" s="26"/>
      <c r="B63" t="s">
        <v>39</v>
      </c>
      <c r="C63" t="s">
        <v>33</v>
      </c>
      <c r="D63" t="s">
        <v>34</v>
      </c>
      <c r="E63" t="s">
        <v>28</v>
      </c>
      <c r="F63" t="s">
        <v>10</v>
      </c>
      <c r="G63" t="s">
        <v>11</v>
      </c>
      <c r="H63" t="s">
        <v>13</v>
      </c>
      <c r="I63">
        <v>1360377.659</v>
      </c>
      <c r="J63"/>
    </row>
    <row r="64" spans="1:11" hidden="1" x14ac:dyDescent="0.25">
      <c r="A64" s="26"/>
      <c r="B64" t="s">
        <v>39</v>
      </c>
      <c r="C64" t="s">
        <v>33</v>
      </c>
      <c r="D64" t="s">
        <v>35</v>
      </c>
      <c r="E64" t="s">
        <v>9</v>
      </c>
      <c r="F64" t="s">
        <v>10</v>
      </c>
      <c r="G64" t="s">
        <v>11</v>
      </c>
      <c r="H64" t="s">
        <v>13</v>
      </c>
      <c r="I64">
        <v>1724153.689</v>
      </c>
      <c r="J64"/>
    </row>
    <row r="65" spans="1:11" hidden="1" x14ac:dyDescent="0.25">
      <c r="A65" s="26"/>
      <c r="B65" t="s">
        <v>39</v>
      </c>
      <c r="C65" t="s">
        <v>33</v>
      </c>
      <c r="D65" t="s">
        <v>35</v>
      </c>
      <c r="E65" t="s">
        <v>28</v>
      </c>
      <c r="F65" t="s">
        <v>10</v>
      </c>
      <c r="G65" t="s">
        <v>11</v>
      </c>
      <c r="H65" t="s">
        <v>13</v>
      </c>
      <c r="I65">
        <v>1554670.97</v>
      </c>
      <c r="J65" s="6"/>
    </row>
    <row r="66" spans="1:11" hidden="1" x14ac:dyDescent="0.25">
      <c r="A66" s="26">
        <v>5</v>
      </c>
      <c r="B66" t="s">
        <v>6</v>
      </c>
      <c r="C66" t="s">
        <v>7</v>
      </c>
      <c r="D66" t="s">
        <v>8</v>
      </c>
      <c r="E66" t="s">
        <v>9</v>
      </c>
      <c r="F66" t="s">
        <v>10</v>
      </c>
      <c r="G66" t="s">
        <v>11</v>
      </c>
      <c r="H66" t="s">
        <v>17</v>
      </c>
      <c r="I66">
        <v>8.2311450000040693</v>
      </c>
    </row>
    <row r="67" spans="1:11" hidden="1" x14ac:dyDescent="0.25">
      <c r="A67" s="26"/>
      <c r="B67" t="s">
        <v>6</v>
      </c>
      <c r="C67" t="s">
        <v>7</v>
      </c>
      <c r="D67" t="s">
        <v>8</v>
      </c>
      <c r="E67" t="s">
        <v>28</v>
      </c>
      <c r="F67" t="s">
        <v>10</v>
      </c>
      <c r="G67" t="s">
        <v>11</v>
      </c>
      <c r="H67" t="s">
        <v>17</v>
      </c>
      <c r="I67">
        <v>209.59148552631399</v>
      </c>
    </row>
    <row r="68" spans="1:11" hidden="1" x14ac:dyDescent="0.25">
      <c r="A68" s="26"/>
      <c r="B68" t="s">
        <v>6</v>
      </c>
      <c r="C68" t="s">
        <v>7</v>
      </c>
      <c r="D68" t="s">
        <v>29</v>
      </c>
      <c r="E68" t="s">
        <v>9</v>
      </c>
      <c r="F68" t="s">
        <v>10</v>
      </c>
      <c r="G68" t="s">
        <v>11</v>
      </c>
      <c r="H68" t="s">
        <v>17</v>
      </c>
      <c r="I68">
        <v>7.6749819172932296</v>
      </c>
    </row>
    <row r="69" spans="1:11" hidden="1" x14ac:dyDescent="0.25">
      <c r="A69" s="26"/>
      <c r="B69" t="s">
        <v>6</v>
      </c>
      <c r="C69" t="s">
        <v>7</v>
      </c>
      <c r="D69" t="s">
        <v>29</v>
      </c>
      <c r="E69" t="s">
        <v>28</v>
      </c>
      <c r="F69" t="s">
        <v>10</v>
      </c>
      <c r="G69" t="s">
        <v>11</v>
      </c>
      <c r="H69" t="s">
        <v>17</v>
      </c>
      <c r="I69">
        <v>201.26825946127801</v>
      </c>
      <c r="J69" s="11">
        <f>I69/1000</f>
        <v>0.20126825946127799</v>
      </c>
      <c r="K69" s="2">
        <f>I69/$I$245</f>
        <v>37.817578698962002</v>
      </c>
    </row>
    <row r="70" spans="1:11" hidden="1" x14ac:dyDescent="0.25">
      <c r="A70" s="26"/>
      <c r="B70" t="s">
        <v>6</v>
      </c>
      <c r="C70" t="s">
        <v>30</v>
      </c>
      <c r="D70" t="s">
        <v>31</v>
      </c>
      <c r="E70" t="s">
        <v>9</v>
      </c>
      <c r="F70" t="s">
        <v>10</v>
      </c>
      <c r="G70" t="s">
        <v>11</v>
      </c>
      <c r="H70" t="s">
        <v>17</v>
      </c>
      <c r="I70">
        <v>41.635539901414397</v>
      </c>
      <c r="J70"/>
    </row>
    <row r="71" spans="1:11" hidden="1" x14ac:dyDescent="0.25">
      <c r="A71" s="26"/>
      <c r="B71" t="s">
        <v>6</v>
      </c>
      <c r="C71" t="s">
        <v>30</v>
      </c>
      <c r="D71" t="s">
        <v>31</v>
      </c>
      <c r="E71" t="s">
        <v>28</v>
      </c>
      <c r="F71" t="s">
        <v>10</v>
      </c>
      <c r="G71" t="s">
        <v>11</v>
      </c>
      <c r="H71" t="s">
        <v>17</v>
      </c>
      <c r="I71">
        <v>163.35932104768801</v>
      </c>
      <c r="J71"/>
    </row>
    <row r="72" spans="1:11" hidden="1" x14ac:dyDescent="0.25">
      <c r="A72" s="26"/>
      <c r="B72" t="s">
        <v>6</v>
      </c>
      <c r="C72" t="s">
        <v>30</v>
      </c>
      <c r="D72" t="s">
        <v>32</v>
      </c>
      <c r="E72" t="s">
        <v>9</v>
      </c>
      <c r="F72" t="s">
        <v>10</v>
      </c>
      <c r="G72" t="s">
        <v>11</v>
      </c>
      <c r="H72" t="s">
        <v>17</v>
      </c>
      <c r="I72" s="1">
        <v>1.2156942119645399E-11</v>
      </c>
      <c r="J72" s="1"/>
      <c r="K72" s="1"/>
    </row>
    <row r="73" spans="1:11" hidden="1" x14ac:dyDescent="0.25">
      <c r="A73" s="26"/>
      <c r="B73" t="s">
        <v>6</v>
      </c>
      <c r="C73" t="s">
        <v>30</v>
      </c>
      <c r="D73" t="s">
        <v>32</v>
      </c>
      <c r="E73" t="s">
        <v>28</v>
      </c>
      <c r="F73" t="s">
        <v>10</v>
      </c>
      <c r="G73" t="s">
        <v>11</v>
      </c>
      <c r="H73" t="s">
        <v>17</v>
      </c>
      <c r="I73">
        <v>144.76850315789301</v>
      </c>
      <c r="J73"/>
    </row>
    <row r="74" spans="1:11" hidden="1" x14ac:dyDescent="0.25">
      <c r="A74" s="26"/>
      <c r="B74" t="s">
        <v>6</v>
      </c>
      <c r="C74" t="s">
        <v>33</v>
      </c>
      <c r="D74" s="4" t="s">
        <v>34</v>
      </c>
      <c r="E74" s="4" t="s">
        <v>9</v>
      </c>
      <c r="F74" s="4" t="s">
        <v>10</v>
      </c>
      <c r="G74" s="4" t="s">
        <v>11</v>
      </c>
      <c r="H74" t="s">
        <v>17</v>
      </c>
      <c r="I74">
        <v>322.80126689999997</v>
      </c>
      <c r="J74"/>
    </row>
    <row r="75" spans="1:11" hidden="1" x14ac:dyDescent="0.25">
      <c r="A75" s="26"/>
      <c r="B75" t="s">
        <v>6</v>
      </c>
      <c r="C75" t="s">
        <v>33</v>
      </c>
      <c r="D75" s="4" t="s">
        <v>34</v>
      </c>
      <c r="E75" s="4" t="s">
        <v>28</v>
      </c>
      <c r="F75" s="4" t="s">
        <v>10</v>
      </c>
      <c r="G75" s="4" t="s">
        <v>11</v>
      </c>
      <c r="H75" t="s">
        <v>17</v>
      </c>
      <c r="I75">
        <v>806.69316070000002</v>
      </c>
      <c r="J75"/>
    </row>
    <row r="76" spans="1:11" hidden="1" x14ac:dyDescent="0.25">
      <c r="A76" s="26"/>
      <c r="B76" t="s">
        <v>6</v>
      </c>
      <c r="C76" t="s">
        <v>33</v>
      </c>
      <c r="D76" s="4" t="s">
        <v>35</v>
      </c>
      <c r="E76" s="4" t="s">
        <v>9</v>
      </c>
      <c r="F76" s="4" t="s">
        <v>10</v>
      </c>
      <c r="G76" s="4" t="s">
        <v>11</v>
      </c>
      <c r="H76" t="s">
        <v>17</v>
      </c>
      <c r="I76">
        <v>413.91312479999999</v>
      </c>
      <c r="J76" s="6"/>
    </row>
    <row r="77" spans="1:11" hidden="1" x14ac:dyDescent="0.25">
      <c r="A77" s="26"/>
      <c r="B77" t="s">
        <v>6</v>
      </c>
      <c r="C77" t="s">
        <v>33</v>
      </c>
      <c r="D77" s="4" t="s">
        <v>35</v>
      </c>
      <c r="E77" s="4" t="s">
        <v>28</v>
      </c>
      <c r="F77" s="4" t="s">
        <v>10</v>
      </c>
      <c r="G77" s="4" t="s">
        <v>11</v>
      </c>
      <c r="H77" t="s">
        <v>17</v>
      </c>
      <c r="I77">
        <v>764.33388339999999</v>
      </c>
      <c r="J77"/>
    </row>
    <row r="78" spans="1:11" hidden="1" x14ac:dyDescent="0.25">
      <c r="A78" s="26"/>
      <c r="B78" t="s">
        <v>6</v>
      </c>
      <c r="C78" t="s">
        <v>36</v>
      </c>
      <c r="D78" t="s">
        <v>37</v>
      </c>
      <c r="E78" t="s">
        <v>9</v>
      </c>
      <c r="F78" s="2" t="s">
        <v>10</v>
      </c>
      <c r="G78" s="2" t="s">
        <v>11</v>
      </c>
      <c r="H78" s="4" t="s">
        <v>17</v>
      </c>
      <c r="I78" s="4">
        <v>8761.7710000000006</v>
      </c>
      <c r="J78"/>
    </row>
    <row r="79" spans="1:11" hidden="1" x14ac:dyDescent="0.25">
      <c r="A79" s="26"/>
      <c r="B79" t="s">
        <v>6</v>
      </c>
      <c r="C79" t="s">
        <v>36</v>
      </c>
      <c r="D79" t="s">
        <v>37</v>
      </c>
      <c r="E79" t="s">
        <v>28</v>
      </c>
      <c r="F79" s="2" t="s">
        <v>10</v>
      </c>
      <c r="G79" s="2" t="s">
        <v>11</v>
      </c>
      <c r="H79" s="4" t="s">
        <v>17</v>
      </c>
      <c r="I79" s="4">
        <v>9355.6810000000005</v>
      </c>
      <c r="J79"/>
    </row>
    <row r="80" spans="1:11" hidden="1" x14ac:dyDescent="0.25">
      <c r="A80" s="26"/>
      <c r="B80" t="s">
        <v>6</v>
      </c>
      <c r="C80" t="s">
        <v>36</v>
      </c>
      <c r="D80" t="s">
        <v>38</v>
      </c>
      <c r="E80" t="s">
        <v>9</v>
      </c>
      <c r="F80" s="2" t="s">
        <v>10</v>
      </c>
      <c r="G80" s="2" t="s">
        <v>11</v>
      </c>
      <c r="H80" s="4" t="s">
        <v>17</v>
      </c>
      <c r="I80" s="4">
        <v>8386.8009999999995</v>
      </c>
      <c r="J80"/>
    </row>
    <row r="81" spans="1:11" hidden="1" x14ac:dyDescent="0.25">
      <c r="A81" s="26"/>
      <c r="B81" t="s">
        <v>6</v>
      </c>
      <c r="C81" t="s">
        <v>36</v>
      </c>
      <c r="D81" t="s">
        <v>38</v>
      </c>
      <c r="E81" t="s">
        <v>28</v>
      </c>
      <c r="F81" s="2" t="s">
        <v>10</v>
      </c>
      <c r="G81" s="2" t="s">
        <v>11</v>
      </c>
      <c r="H81" s="4" t="s">
        <v>17</v>
      </c>
      <c r="I81" s="4">
        <v>9294.5450000000001</v>
      </c>
      <c r="J81"/>
    </row>
    <row r="82" spans="1:11" hidden="1" x14ac:dyDescent="0.25">
      <c r="A82" s="26">
        <v>6</v>
      </c>
      <c r="B82" t="s">
        <v>39</v>
      </c>
      <c r="C82" t="s">
        <v>7</v>
      </c>
      <c r="D82" t="s">
        <v>8</v>
      </c>
      <c r="E82" t="s">
        <v>9</v>
      </c>
      <c r="F82" t="s">
        <v>10</v>
      </c>
      <c r="G82" t="s">
        <v>11</v>
      </c>
      <c r="H82" t="s">
        <v>17</v>
      </c>
      <c r="I82">
        <v>11.448774285737599</v>
      </c>
    </row>
    <row r="83" spans="1:11" hidden="1" x14ac:dyDescent="0.25">
      <c r="A83" s="26"/>
      <c r="B83" t="s">
        <v>39</v>
      </c>
      <c r="C83" t="s">
        <v>7</v>
      </c>
      <c r="D83" t="s">
        <v>8</v>
      </c>
      <c r="E83" t="s">
        <v>28</v>
      </c>
      <c r="F83" t="s">
        <v>10</v>
      </c>
      <c r="G83" t="s">
        <v>11</v>
      </c>
      <c r="H83" t="s">
        <v>17</v>
      </c>
      <c r="I83">
        <v>288.31232561879301</v>
      </c>
    </row>
    <row r="84" spans="1:11" hidden="1" x14ac:dyDescent="0.25">
      <c r="A84" s="26"/>
      <c r="B84" t="s">
        <v>39</v>
      </c>
      <c r="C84" t="s">
        <v>7</v>
      </c>
      <c r="D84" t="s">
        <v>29</v>
      </c>
      <c r="E84" t="s">
        <v>9</v>
      </c>
      <c r="F84" t="s">
        <v>10</v>
      </c>
      <c r="G84" t="s">
        <v>11</v>
      </c>
      <c r="H84" t="s">
        <v>17</v>
      </c>
      <c r="I84">
        <v>10.892707443611201</v>
      </c>
    </row>
    <row r="85" spans="1:11" hidden="1" x14ac:dyDescent="0.25">
      <c r="A85" s="26"/>
      <c r="B85" t="s">
        <v>39</v>
      </c>
      <c r="C85" t="s">
        <v>7</v>
      </c>
      <c r="D85" t="s">
        <v>29</v>
      </c>
      <c r="E85" t="s">
        <v>28</v>
      </c>
      <c r="F85" t="s">
        <v>10</v>
      </c>
      <c r="G85" t="s">
        <v>11</v>
      </c>
      <c r="H85" t="s">
        <v>17</v>
      </c>
      <c r="I85">
        <v>241.75580754727901</v>
      </c>
      <c r="J85" s="11">
        <f>I85/1000</f>
        <v>0.24175580754727902</v>
      </c>
      <c r="K85" s="2">
        <f>I85/$I$245</f>
        <v>45.425042688409022</v>
      </c>
    </row>
    <row r="86" spans="1:11" hidden="1" x14ac:dyDescent="0.25">
      <c r="A86" s="26"/>
      <c r="B86" t="s">
        <v>39</v>
      </c>
      <c r="C86" t="s">
        <v>30</v>
      </c>
      <c r="D86" t="s">
        <v>31</v>
      </c>
      <c r="E86" t="s">
        <v>9</v>
      </c>
      <c r="F86" t="s">
        <v>10</v>
      </c>
      <c r="G86" t="s">
        <v>11</v>
      </c>
      <c r="H86" t="s">
        <v>17</v>
      </c>
      <c r="I86">
        <v>115.798204999999</v>
      </c>
      <c r="J86"/>
    </row>
    <row r="87" spans="1:11" hidden="1" x14ac:dyDescent="0.25">
      <c r="A87" s="26"/>
      <c r="B87" t="s">
        <v>39</v>
      </c>
      <c r="C87" t="s">
        <v>30</v>
      </c>
      <c r="D87" t="s">
        <v>31</v>
      </c>
      <c r="E87" t="s">
        <v>28</v>
      </c>
      <c r="F87" t="s">
        <v>10</v>
      </c>
      <c r="G87" t="s">
        <v>11</v>
      </c>
      <c r="H87" t="s">
        <v>17</v>
      </c>
      <c r="I87">
        <v>184.50797924999799</v>
      </c>
      <c r="J87"/>
    </row>
    <row r="88" spans="1:11" hidden="1" x14ac:dyDescent="0.25">
      <c r="A88" s="26"/>
      <c r="B88" t="s">
        <v>39</v>
      </c>
      <c r="C88" t="s">
        <v>30</v>
      </c>
      <c r="D88" t="s">
        <v>32</v>
      </c>
      <c r="E88" t="s">
        <v>9</v>
      </c>
      <c r="F88" t="s">
        <v>10</v>
      </c>
      <c r="G88" t="s">
        <v>11</v>
      </c>
      <c r="H88" t="s">
        <v>17</v>
      </c>
      <c r="I88">
        <v>95.569163848137094</v>
      </c>
      <c r="J88" s="1"/>
      <c r="K88" s="1"/>
    </row>
    <row r="89" spans="1:11" hidden="1" x14ac:dyDescent="0.25">
      <c r="A89" s="26"/>
      <c r="B89" t="s">
        <v>39</v>
      </c>
      <c r="C89" t="s">
        <v>30</v>
      </c>
      <c r="D89" t="s">
        <v>32</v>
      </c>
      <c r="E89" t="s">
        <v>28</v>
      </c>
      <c r="F89" t="s">
        <v>10</v>
      </c>
      <c r="G89" t="s">
        <v>11</v>
      </c>
      <c r="H89" t="s">
        <v>17</v>
      </c>
      <c r="I89">
        <v>180.15166167105099</v>
      </c>
      <c r="J89"/>
    </row>
    <row r="90" spans="1:11" hidden="1" x14ac:dyDescent="0.25">
      <c r="A90" s="26"/>
      <c r="B90" s="2" t="s">
        <v>39</v>
      </c>
      <c r="C90" s="2" t="s">
        <v>36</v>
      </c>
      <c r="D90" s="2" t="s">
        <v>37</v>
      </c>
      <c r="E90" s="2" t="s">
        <v>9</v>
      </c>
      <c r="F90" t="s">
        <v>10</v>
      </c>
      <c r="G90" t="s">
        <v>11</v>
      </c>
      <c r="H90" t="s">
        <v>17</v>
      </c>
      <c r="I90">
        <v>8744.9600503808597</v>
      </c>
      <c r="J90" s="6"/>
    </row>
    <row r="91" spans="1:11" hidden="1" x14ac:dyDescent="0.25">
      <c r="A91" s="26"/>
      <c r="B91" s="2" t="s">
        <v>39</v>
      </c>
      <c r="C91" s="2" t="s">
        <v>36</v>
      </c>
      <c r="D91" s="2" t="s">
        <v>37</v>
      </c>
      <c r="E91" s="8" t="s">
        <v>28</v>
      </c>
      <c r="H91" t="s">
        <v>17</v>
      </c>
      <c r="I91">
        <v>9349.9817607328805</v>
      </c>
      <c r="J91" s="6"/>
    </row>
    <row r="92" spans="1:11" hidden="1" x14ac:dyDescent="0.25">
      <c r="A92" s="26"/>
      <c r="B92" t="s">
        <v>39</v>
      </c>
      <c r="C92" t="s">
        <v>36</v>
      </c>
      <c r="D92" t="s">
        <v>38</v>
      </c>
      <c r="E92" t="s">
        <v>9</v>
      </c>
      <c r="F92" t="s">
        <v>10</v>
      </c>
      <c r="G92" t="s">
        <v>11</v>
      </c>
      <c r="H92" t="s">
        <v>17</v>
      </c>
      <c r="I92">
        <v>8423.3963456923393</v>
      </c>
      <c r="J92" s="6"/>
    </row>
    <row r="93" spans="1:11" hidden="1" x14ac:dyDescent="0.25">
      <c r="A93" s="26"/>
      <c r="B93" t="s">
        <v>39</v>
      </c>
      <c r="C93" t="s">
        <v>36</v>
      </c>
      <c r="D93" t="s">
        <v>38</v>
      </c>
      <c r="E93" t="s">
        <v>28</v>
      </c>
      <c r="H93" t="s">
        <v>17</v>
      </c>
      <c r="I93">
        <v>9287.6449306263494</v>
      </c>
      <c r="J93"/>
    </row>
    <row r="94" spans="1:11" hidden="1" x14ac:dyDescent="0.25">
      <c r="A94" s="26"/>
      <c r="B94" t="s">
        <v>39</v>
      </c>
      <c r="C94" t="s">
        <v>33</v>
      </c>
      <c r="D94" t="s">
        <v>34</v>
      </c>
      <c r="E94" t="s">
        <v>9</v>
      </c>
      <c r="F94" t="s">
        <v>10</v>
      </c>
      <c r="G94" t="s">
        <v>11</v>
      </c>
      <c r="H94" t="s">
        <v>17</v>
      </c>
      <c r="I94">
        <v>367.0217068</v>
      </c>
      <c r="J94"/>
    </row>
    <row r="95" spans="1:11" hidden="1" x14ac:dyDescent="0.25">
      <c r="A95" s="26"/>
      <c r="B95" t="s">
        <v>39</v>
      </c>
      <c r="C95" t="s">
        <v>33</v>
      </c>
      <c r="D95" t="s">
        <v>34</v>
      </c>
      <c r="E95" t="s">
        <v>28</v>
      </c>
      <c r="F95" t="s">
        <v>10</v>
      </c>
      <c r="G95" t="s">
        <v>11</v>
      </c>
      <c r="H95" t="s">
        <v>17</v>
      </c>
      <c r="I95">
        <v>839.27707580000003</v>
      </c>
      <c r="J95"/>
    </row>
    <row r="96" spans="1:11" hidden="1" x14ac:dyDescent="0.25">
      <c r="A96" s="26"/>
      <c r="B96" t="s">
        <v>39</v>
      </c>
      <c r="C96" t="s">
        <v>33</v>
      </c>
      <c r="D96" t="s">
        <v>35</v>
      </c>
      <c r="E96" t="s">
        <v>9</v>
      </c>
      <c r="F96" t="s">
        <v>10</v>
      </c>
      <c r="G96" t="s">
        <v>11</v>
      </c>
      <c r="H96" t="s">
        <v>17</v>
      </c>
      <c r="I96">
        <v>431.05577729999999</v>
      </c>
      <c r="J96"/>
    </row>
    <row r="97" spans="1:11" hidden="1" x14ac:dyDescent="0.25">
      <c r="A97" s="26"/>
      <c r="B97" t="s">
        <v>39</v>
      </c>
      <c r="C97" t="s">
        <v>33</v>
      </c>
      <c r="D97" t="s">
        <v>35</v>
      </c>
      <c r="E97" t="s">
        <v>28</v>
      </c>
      <c r="F97" t="s">
        <v>10</v>
      </c>
      <c r="G97" t="s">
        <v>11</v>
      </c>
      <c r="H97" t="s">
        <v>17</v>
      </c>
      <c r="I97">
        <v>867.78949369999998</v>
      </c>
      <c r="J97"/>
    </row>
    <row r="98" spans="1:11" x14ac:dyDescent="0.25">
      <c r="A98" s="26">
        <v>7</v>
      </c>
      <c r="B98" t="s">
        <v>6</v>
      </c>
      <c r="C98" t="s">
        <v>7</v>
      </c>
      <c r="D98" t="s">
        <v>8</v>
      </c>
      <c r="E98" t="s">
        <v>9</v>
      </c>
      <c r="F98" t="s">
        <v>10</v>
      </c>
      <c r="G98" t="s">
        <v>11</v>
      </c>
      <c r="H98" t="s">
        <v>20</v>
      </c>
      <c r="I98">
        <v>13.4475549999999</v>
      </c>
    </row>
    <row r="99" spans="1:11" x14ac:dyDescent="0.25">
      <c r="A99" s="26"/>
      <c r="B99" t="s">
        <v>6</v>
      </c>
      <c r="C99" t="s">
        <v>7</v>
      </c>
      <c r="D99" t="s">
        <v>8</v>
      </c>
      <c r="E99" t="s">
        <v>28</v>
      </c>
      <c r="F99" t="s">
        <v>10</v>
      </c>
      <c r="G99" t="s">
        <v>11</v>
      </c>
      <c r="H99" t="s">
        <v>20</v>
      </c>
      <c r="I99">
        <v>6.1530999999999896</v>
      </c>
    </row>
    <row r="100" spans="1:11" x14ac:dyDescent="0.25">
      <c r="A100" s="26"/>
      <c r="B100" t="s">
        <v>6</v>
      </c>
      <c r="C100" t="s">
        <v>7</v>
      </c>
      <c r="D100" t="s">
        <v>29</v>
      </c>
      <c r="E100" t="s">
        <v>9</v>
      </c>
      <c r="F100" t="s">
        <v>10</v>
      </c>
      <c r="G100" t="s">
        <v>11</v>
      </c>
      <c r="H100" t="s">
        <v>20</v>
      </c>
      <c r="I100">
        <v>14.0945254887218</v>
      </c>
    </row>
    <row r="101" spans="1:11" x14ac:dyDescent="0.25">
      <c r="A101" s="26"/>
      <c r="B101" t="s">
        <v>6</v>
      </c>
      <c r="C101" t="s">
        <v>7</v>
      </c>
      <c r="D101" t="s">
        <v>29</v>
      </c>
      <c r="E101" t="s">
        <v>28</v>
      </c>
      <c r="F101" t="s">
        <v>10</v>
      </c>
      <c r="G101" t="s">
        <v>11</v>
      </c>
      <c r="H101" t="s">
        <v>20</v>
      </c>
      <c r="I101">
        <v>5.8190271380471303</v>
      </c>
      <c r="J101" s="11">
        <f>I101/1000</f>
        <v>5.8190271380471302E-3</v>
      </c>
      <c r="K101" s="2">
        <f>I101/$I$245</f>
        <v>1.0933741730241902</v>
      </c>
    </row>
    <row r="102" spans="1:11" hidden="1" x14ac:dyDescent="0.25">
      <c r="A102" s="26"/>
      <c r="B102" t="s">
        <v>6</v>
      </c>
      <c r="C102" t="s">
        <v>30</v>
      </c>
      <c r="D102" t="s">
        <v>31</v>
      </c>
      <c r="E102" t="s">
        <v>9</v>
      </c>
      <c r="F102" t="s">
        <v>10</v>
      </c>
      <c r="G102" t="s">
        <v>11</v>
      </c>
      <c r="H102" t="s">
        <v>20</v>
      </c>
      <c r="I102">
        <v>0</v>
      </c>
      <c r="J102"/>
    </row>
    <row r="103" spans="1:11" hidden="1" x14ac:dyDescent="0.25">
      <c r="A103" s="26"/>
      <c r="B103" t="s">
        <v>6</v>
      </c>
      <c r="C103" t="s">
        <v>30</v>
      </c>
      <c r="D103" t="s">
        <v>31</v>
      </c>
      <c r="E103" t="s">
        <v>28</v>
      </c>
      <c r="F103" t="s">
        <v>10</v>
      </c>
      <c r="G103" t="s">
        <v>11</v>
      </c>
      <c r="H103" t="s">
        <v>20</v>
      </c>
      <c r="I103" s="6">
        <v>0</v>
      </c>
      <c r="J103" s="1"/>
      <c r="K103" s="1"/>
    </row>
    <row r="104" spans="1:11" hidden="1" x14ac:dyDescent="0.25">
      <c r="A104" s="26"/>
      <c r="B104" t="s">
        <v>6</v>
      </c>
      <c r="C104" t="s">
        <v>30</v>
      </c>
      <c r="D104" t="s">
        <v>32</v>
      </c>
      <c r="E104" t="s">
        <v>9</v>
      </c>
      <c r="F104" t="s">
        <v>10</v>
      </c>
      <c r="G104" t="s">
        <v>11</v>
      </c>
      <c r="H104" t="s">
        <v>20</v>
      </c>
      <c r="I104" s="6">
        <v>1.7528177262892</v>
      </c>
      <c r="J104" s="1"/>
      <c r="K104" s="1"/>
    </row>
    <row r="105" spans="1:11" hidden="1" x14ac:dyDescent="0.25">
      <c r="A105" s="26"/>
      <c r="B105" t="s">
        <v>6</v>
      </c>
      <c r="C105" t="s">
        <v>30</v>
      </c>
      <c r="D105" t="s">
        <v>32</v>
      </c>
      <c r="E105" t="s">
        <v>28</v>
      </c>
      <c r="F105" t="s">
        <v>10</v>
      </c>
      <c r="G105" t="s">
        <v>11</v>
      </c>
      <c r="H105" t="s">
        <v>20</v>
      </c>
      <c r="I105" s="6">
        <v>1.7464</v>
      </c>
      <c r="J105"/>
    </row>
    <row r="106" spans="1:11" hidden="1" x14ac:dyDescent="0.25">
      <c r="A106" s="26"/>
      <c r="B106" t="s">
        <v>6</v>
      </c>
      <c r="C106" t="s">
        <v>33</v>
      </c>
      <c r="D106" s="4" t="s">
        <v>34</v>
      </c>
      <c r="E106" s="4" t="s">
        <v>9</v>
      </c>
      <c r="F106" s="4" t="s">
        <v>10</v>
      </c>
      <c r="G106" s="4" t="s">
        <v>11</v>
      </c>
      <c r="H106" t="s">
        <v>20</v>
      </c>
      <c r="I106" s="6">
        <v>31.114445289999999</v>
      </c>
      <c r="J106" s="6"/>
    </row>
    <row r="107" spans="1:11" hidden="1" x14ac:dyDescent="0.25">
      <c r="A107" s="26"/>
      <c r="B107" t="s">
        <v>6</v>
      </c>
      <c r="C107" t="s">
        <v>33</v>
      </c>
      <c r="D107" s="4" t="s">
        <v>34</v>
      </c>
      <c r="E107" s="4" t="s">
        <v>28</v>
      </c>
      <c r="F107" s="4" t="s">
        <v>10</v>
      </c>
      <c r="G107" s="4" t="s">
        <v>11</v>
      </c>
      <c r="H107" t="s">
        <v>20</v>
      </c>
      <c r="I107" s="6">
        <v>9.9065737499999997</v>
      </c>
      <c r="J107"/>
    </row>
    <row r="108" spans="1:11" hidden="1" x14ac:dyDescent="0.25">
      <c r="A108" s="26"/>
      <c r="B108" t="s">
        <v>6</v>
      </c>
      <c r="C108" t="s">
        <v>33</v>
      </c>
      <c r="D108" s="4" t="s">
        <v>35</v>
      </c>
      <c r="E108" s="4" t="s">
        <v>9</v>
      </c>
      <c r="F108" s="4" t="s">
        <v>10</v>
      </c>
      <c r="G108" s="4" t="s">
        <v>11</v>
      </c>
      <c r="H108" t="s">
        <v>20</v>
      </c>
      <c r="I108" s="6">
        <v>25.511399730000001</v>
      </c>
      <c r="J108" s="6"/>
    </row>
    <row r="109" spans="1:11" hidden="1" x14ac:dyDescent="0.25">
      <c r="A109" s="26"/>
      <c r="B109" t="s">
        <v>6</v>
      </c>
      <c r="C109" t="s">
        <v>33</v>
      </c>
      <c r="D109" s="4" t="s">
        <v>35</v>
      </c>
      <c r="E109" s="4" t="s">
        <v>28</v>
      </c>
      <c r="F109" s="4" t="s">
        <v>10</v>
      </c>
      <c r="G109" s="4" t="s">
        <v>11</v>
      </c>
      <c r="H109" t="s">
        <v>20</v>
      </c>
      <c r="I109" s="6">
        <v>9.1321393240000006</v>
      </c>
      <c r="J109"/>
    </row>
    <row r="110" spans="1:11" hidden="1" x14ac:dyDescent="0.25">
      <c r="A110" s="26"/>
      <c r="B110" t="s">
        <v>6</v>
      </c>
      <c r="C110" t="s">
        <v>36</v>
      </c>
      <c r="D110" t="s">
        <v>37</v>
      </c>
      <c r="E110" t="s">
        <v>9</v>
      </c>
      <c r="F110" s="2" t="s">
        <v>10</v>
      </c>
      <c r="G110" s="2" t="s">
        <v>11</v>
      </c>
      <c r="H110" s="4" t="s">
        <v>20</v>
      </c>
      <c r="I110" s="9">
        <v>28.79523</v>
      </c>
      <c r="J110"/>
    </row>
    <row r="111" spans="1:11" hidden="1" x14ac:dyDescent="0.25">
      <c r="A111" s="26"/>
      <c r="B111" t="s">
        <v>6</v>
      </c>
      <c r="C111" t="s">
        <v>36</v>
      </c>
      <c r="D111" t="s">
        <v>37</v>
      </c>
      <c r="E111" t="s">
        <v>28</v>
      </c>
      <c r="F111" s="2" t="s">
        <v>10</v>
      </c>
      <c r="G111" s="2" t="s">
        <v>11</v>
      </c>
      <c r="H111" s="4" t="s">
        <v>20</v>
      </c>
      <c r="I111" s="9">
        <v>28.277750000000001</v>
      </c>
      <c r="J111"/>
    </row>
    <row r="112" spans="1:11" hidden="1" x14ac:dyDescent="0.25">
      <c r="A112" s="26"/>
      <c r="B112" t="s">
        <v>6</v>
      </c>
      <c r="C112" t="s">
        <v>36</v>
      </c>
      <c r="D112" t="s">
        <v>38</v>
      </c>
      <c r="E112" t="s">
        <v>9</v>
      </c>
      <c r="F112" s="2" t="s">
        <v>10</v>
      </c>
      <c r="G112" s="2" t="s">
        <v>11</v>
      </c>
      <c r="H112" s="4" t="s">
        <v>20</v>
      </c>
      <c r="I112" s="9">
        <v>29.281189999999999</v>
      </c>
      <c r="J112"/>
    </row>
    <row r="113" spans="1:11" hidden="1" x14ac:dyDescent="0.25">
      <c r="A113" s="26"/>
      <c r="B113" t="s">
        <v>6</v>
      </c>
      <c r="C113" t="s">
        <v>36</v>
      </c>
      <c r="D113" t="s">
        <v>38</v>
      </c>
      <c r="E113" t="s">
        <v>28</v>
      </c>
      <c r="F113" s="2" t="s">
        <v>10</v>
      </c>
      <c r="G113" s="2" t="s">
        <v>11</v>
      </c>
      <c r="H113" s="4" t="s">
        <v>20</v>
      </c>
      <c r="I113" s="9">
        <v>28.355519999999999</v>
      </c>
      <c r="J113"/>
    </row>
    <row r="114" spans="1:11" hidden="1" x14ac:dyDescent="0.25">
      <c r="A114" s="26">
        <v>8</v>
      </c>
      <c r="B114" t="s">
        <v>39</v>
      </c>
      <c r="C114" t="s">
        <v>7</v>
      </c>
      <c r="D114" t="s">
        <v>8</v>
      </c>
      <c r="E114" t="s">
        <v>9</v>
      </c>
      <c r="F114" t="s">
        <v>10</v>
      </c>
      <c r="G114" t="s">
        <v>11</v>
      </c>
      <c r="H114" t="s">
        <v>20</v>
      </c>
      <c r="I114">
        <v>13.4475478571428</v>
      </c>
    </row>
    <row r="115" spans="1:11" hidden="1" x14ac:dyDescent="0.25">
      <c r="A115" s="26"/>
      <c r="B115" t="s">
        <v>39</v>
      </c>
      <c r="C115" t="s">
        <v>7</v>
      </c>
      <c r="D115" t="s">
        <v>8</v>
      </c>
      <c r="E115" t="s">
        <v>28</v>
      </c>
      <c r="F115" t="s">
        <v>10</v>
      </c>
      <c r="G115" t="s">
        <v>11</v>
      </c>
      <c r="H115" t="s">
        <v>20</v>
      </c>
      <c r="I115">
        <v>11.021910738636301</v>
      </c>
    </row>
    <row r="116" spans="1:11" hidden="1" x14ac:dyDescent="0.25">
      <c r="A116" s="26"/>
      <c r="B116" t="s">
        <v>39</v>
      </c>
      <c r="C116" t="s">
        <v>7</v>
      </c>
      <c r="D116" t="s">
        <v>29</v>
      </c>
      <c r="E116" t="s">
        <v>9</v>
      </c>
      <c r="F116" t="s">
        <v>10</v>
      </c>
      <c r="G116" t="s">
        <v>11</v>
      </c>
      <c r="H116" t="s">
        <v>20</v>
      </c>
      <c r="I116">
        <v>14.094546541353299</v>
      </c>
    </row>
    <row r="117" spans="1:11" hidden="1" x14ac:dyDescent="0.25">
      <c r="A117" s="26"/>
      <c r="B117" t="s">
        <v>39</v>
      </c>
      <c r="C117" t="s">
        <v>7</v>
      </c>
      <c r="D117" t="s">
        <v>29</v>
      </c>
      <c r="E117" t="s">
        <v>28</v>
      </c>
      <c r="F117" t="s">
        <v>10</v>
      </c>
      <c r="G117" t="s">
        <v>11</v>
      </c>
      <c r="H117" t="s">
        <v>20</v>
      </c>
      <c r="I117">
        <v>11.158821412429299</v>
      </c>
      <c r="J117" s="11">
        <f>I117/1000</f>
        <v>1.11588214124293E-2</v>
      </c>
      <c r="K117" s="2">
        <f>I117/$I$245</f>
        <v>2.0967022226045327</v>
      </c>
    </row>
    <row r="118" spans="1:11" hidden="1" x14ac:dyDescent="0.25">
      <c r="A118" s="26"/>
      <c r="B118" t="s">
        <v>39</v>
      </c>
      <c r="C118" t="s">
        <v>30</v>
      </c>
      <c r="D118" t="s">
        <v>31</v>
      </c>
      <c r="E118" t="s">
        <v>9</v>
      </c>
      <c r="F118" t="s">
        <v>10</v>
      </c>
      <c r="G118" t="s">
        <v>11</v>
      </c>
      <c r="H118" t="s">
        <v>20</v>
      </c>
      <c r="I118">
        <v>0</v>
      </c>
      <c r="J118"/>
    </row>
    <row r="119" spans="1:11" hidden="1" x14ac:dyDescent="0.25">
      <c r="A119" s="26"/>
      <c r="B119" t="s">
        <v>39</v>
      </c>
      <c r="C119" t="s">
        <v>30</v>
      </c>
      <c r="D119" t="s">
        <v>31</v>
      </c>
      <c r="E119" t="s">
        <v>28</v>
      </c>
      <c r="F119" t="s">
        <v>10</v>
      </c>
      <c r="G119" t="s">
        <v>11</v>
      </c>
      <c r="H119" t="s">
        <v>20</v>
      </c>
      <c r="I119">
        <v>0</v>
      </c>
      <c r="J119"/>
    </row>
    <row r="120" spans="1:11" hidden="1" x14ac:dyDescent="0.25">
      <c r="A120" s="26"/>
      <c r="B120" t="s">
        <v>39</v>
      </c>
      <c r="C120" t="s">
        <v>30</v>
      </c>
      <c r="D120" t="s">
        <v>32</v>
      </c>
      <c r="E120" t="s">
        <v>9</v>
      </c>
      <c r="F120" t="s">
        <v>10</v>
      </c>
      <c r="G120" t="s">
        <v>11</v>
      </c>
      <c r="H120" t="s">
        <v>20</v>
      </c>
      <c r="I120">
        <v>1.21509158477704</v>
      </c>
      <c r="J120" s="1"/>
      <c r="K120" s="1"/>
    </row>
    <row r="121" spans="1:11" hidden="1" x14ac:dyDescent="0.25">
      <c r="A121" s="26"/>
      <c r="B121" t="s">
        <v>39</v>
      </c>
      <c r="C121" t="s">
        <v>30</v>
      </c>
      <c r="D121" t="s">
        <v>32</v>
      </c>
      <c r="E121" t="s">
        <v>28</v>
      </c>
      <c r="F121" t="s">
        <v>10</v>
      </c>
      <c r="G121" t="s">
        <v>11</v>
      </c>
      <c r="H121" t="s">
        <v>20</v>
      </c>
      <c r="I121">
        <v>1.71340927276878</v>
      </c>
      <c r="J121"/>
    </row>
    <row r="122" spans="1:11" hidden="1" x14ac:dyDescent="0.25">
      <c r="A122" s="26"/>
      <c r="B122" s="2" t="s">
        <v>39</v>
      </c>
      <c r="C122" s="2" t="s">
        <v>36</v>
      </c>
      <c r="D122" s="2" t="s">
        <v>37</v>
      </c>
      <c r="E122" s="2" t="s">
        <v>9</v>
      </c>
      <c r="F122" t="s">
        <v>10</v>
      </c>
      <c r="G122" t="s">
        <v>11</v>
      </c>
      <c r="H122" t="s">
        <v>20</v>
      </c>
      <c r="I122" s="6">
        <v>28.795229099999801</v>
      </c>
      <c r="J122" s="6"/>
    </row>
    <row r="123" spans="1:11" hidden="1" x14ac:dyDescent="0.25">
      <c r="A123" s="26"/>
      <c r="B123" s="2" t="s">
        <v>39</v>
      </c>
      <c r="C123" s="2" t="s">
        <v>36</v>
      </c>
      <c r="D123" s="2" t="s">
        <v>37</v>
      </c>
      <c r="E123" s="8" t="s">
        <v>28</v>
      </c>
      <c r="H123" t="s">
        <v>20</v>
      </c>
      <c r="I123" s="6">
        <v>28.288646100000001</v>
      </c>
      <c r="J123" s="6"/>
    </row>
    <row r="124" spans="1:11" hidden="1" x14ac:dyDescent="0.25">
      <c r="A124" s="26"/>
      <c r="B124" t="s">
        <v>39</v>
      </c>
      <c r="C124" t="s">
        <v>36</v>
      </c>
      <c r="D124" t="s">
        <v>38</v>
      </c>
      <c r="E124" t="s">
        <v>9</v>
      </c>
      <c r="F124" t="s">
        <v>10</v>
      </c>
      <c r="G124" t="s">
        <v>11</v>
      </c>
      <c r="H124" t="s">
        <v>20</v>
      </c>
      <c r="I124" s="6">
        <v>29.2811904</v>
      </c>
      <c r="J124" s="6"/>
    </row>
    <row r="125" spans="1:11" hidden="1" x14ac:dyDescent="0.25">
      <c r="A125" s="26"/>
      <c r="B125" t="s">
        <v>39</v>
      </c>
      <c r="C125" t="s">
        <v>36</v>
      </c>
      <c r="D125" t="s">
        <v>38</v>
      </c>
      <c r="E125" t="s">
        <v>28</v>
      </c>
      <c r="H125" t="s">
        <v>20</v>
      </c>
      <c r="I125" s="6">
        <v>28.355520599999998</v>
      </c>
      <c r="J125"/>
    </row>
    <row r="126" spans="1:11" hidden="1" x14ac:dyDescent="0.25">
      <c r="A126" s="26"/>
      <c r="B126" t="s">
        <v>39</v>
      </c>
      <c r="C126" t="s">
        <v>33</v>
      </c>
      <c r="D126" t="s">
        <v>34</v>
      </c>
      <c r="E126" t="s">
        <v>9</v>
      </c>
      <c r="F126" t="s">
        <v>10</v>
      </c>
      <c r="G126" t="s">
        <v>11</v>
      </c>
      <c r="H126" t="s">
        <v>20</v>
      </c>
      <c r="I126" s="6">
        <v>27.711083469999998</v>
      </c>
      <c r="J126"/>
    </row>
    <row r="127" spans="1:11" hidden="1" x14ac:dyDescent="0.25">
      <c r="A127" s="26"/>
      <c r="B127" t="s">
        <v>39</v>
      </c>
      <c r="C127" t="s">
        <v>33</v>
      </c>
      <c r="D127" t="s">
        <v>34</v>
      </c>
      <c r="E127" t="s">
        <v>28</v>
      </c>
      <c r="F127" t="s">
        <v>10</v>
      </c>
      <c r="G127" t="s">
        <v>11</v>
      </c>
      <c r="H127" t="s">
        <v>20</v>
      </c>
      <c r="I127" s="6">
        <v>11.43369605</v>
      </c>
      <c r="J127"/>
    </row>
    <row r="128" spans="1:11" hidden="1" x14ac:dyDescent="0.25">
      <c r="A128" s="26"/>
      <c r="B128" t="s">
        <v>39</v>
      </c>
      <c r="C128" t="s">
        <v>33</v>
      </c>
      <c r="D128" t="s">
        <v>35</v>
      </c>
      <c r="E128" t="s">
        <v>9</v>
      </c>
      <c r="F128" t="s">
        <v>10</v>
      </c>
      <c r="G128" t="s">
        <v>11</v>
      </c>
      <c r="H128" t="s">
        <v>20</v>
      </c>
      <c r="I128" s="6">
        <v>26.136564880000002</v>
      </c>
      <c r="J128"/>
    </row>
    <row r="129" spans="1:11" hidden="1" x14ac:dyDescent="0.25">
      <c r="A129" s="26"/>
      <c r="B129" t="s">
        <v>39</v>
      </c>
      <c r="C129" t="s">
        <v>33</v>
      </c>
      <c r="D129" t="s">
        <v>35</v>
      </c>
      <c r="E129" t="s">
        <v>28</v>
      </c>
      <c r="F129" t="s">
        <v>10</v>
      </c>
      <c r="G129" t="s">
        <v>11</v>
      </c>
      <c r="H129" t="s">
        <v>20</v>
      </c>
      <c r="I129" s="6">
        <v>9.6468742560000003</v>
      </c>
      <c r="J129"/>
    </row>
    <row r="130" spans="1:11" hidden="1" x14ac:dyDescent="0.25">
      <c r="A130" s="26">
        <v>9</v>
      </c>
      <c r="B130" t="s">
        <v>6</v>
      </c>
      <c r="C130" t="s">
        <v>7</v>
      </c>
      <c r="D130" t="s">
        <v>8</v>
      </c>
      <c r="E130" t="s">
        <v>9</v>
      </c>
      <c r="F130" t="s">
        <v>10</v>
      </c>
      <c r="G130" t="s">
        <v>11</v>
      </c>
      <c r="H130" t="s">
        <v>24</v>
      </c>
      <c r="I130">
        <v>0</v>
      </c>
    </row>
    <row r="131" spans="1:11" hidden="1" x14ac:dyDescent="0.25">
      <c r="A131" s="26"/>
      <c r="B131" t="s">
        <v>6</v>
      </c>
      <c r="C131" t="s">
        <v>7</v>
      </c>
      <c r="D131" t="s">
        <v>8</v>
      </c>
      <c r="E131" t="s">
        <v>28</v>
      </c>
      <c r="F131" t="s">
        <v>10</v>
      </c>
      <c r="G131" t="s">
        <v>11</v>
      </c>
      <c r="H131" t="s">
        <v>24</v>
      </c>
      <c r="I131">
        <v>0</v>
      </c>
    </row>
    <row r="132" spans="1:11" hidden="1" x14ac:dyDescent="0.25">
      <c r="A132" s="26"/>
      <c r="B132" t="s">
        <v>6</v>
      </c>
      <c r="C132" t="s">
        <v>7</v>
      </c>
      <c r="D132" t="s">
        <v>29</v>
      </c>
      <c r="E132" t="s">
        <v>9</v>
      </c>
      <c r="F132" t="s">
        <v>10</v>
      </c>
      <c r="G132" t="s">
        <v>11</v>
      </c>
      <c r="H132" t="s">
        <v>24</v>
      </c>
      <c r="I132">
        <v>0</v>
      </c>
    </row>
    <row r="133" spans="1:11" hidden="1" x14ac:dyDescent="0.25">
      <c r="A133" s="26"/>
      <c r="B133" t="s">
        <v>6</v>
      </c>
      <c r="C133" t="s">
        <v>7</v>
      </c>
      <c r="D133" t="s">
        <v>29</v>
      </c>
      <c r="E133" t="s">
        <v>28</v>
      </c>
      <c r="F133" t="s">
        <v>10</v>
      </c>
      <c r="G133" t="s">
        <v>11</v>
      </c>
      <c r="H133" t="s">
        <v>24</v>
      </c>
      <c r="I133">
        <v>0</v>
      </c>
      <c r="J133" s="11">
        <f>I133/1000</f>
        <v>0</v>
      </c>
      <c r="K133" s="2">
        <f>I133/$I$245</f>
        <v>0</v>
      </c>
    </row>
    <row r="134" spans="1:11" hidden="1" x14ac:dyDescent="0.25">
      <c r="A134" s="26"/>
      <c r="B134" t="s">
        <v>6</v>
      </c>
      <c r="C134" t="s">
        <v>30</v>
      </c>
      <c r="D134" t="s">
        <v>31</v>
      </c>
      <c r="E134" t="s">
        <v>9</v>
      </c>
      <c r="F134" t="s">
        <v>10</v>
      </c>
      <c r="G134" t="s">
        <v>11</v>
      </c>
      <c r="H134" t="s">
        <v>24</v>
      </c>
      <c r="I134">
        <v>0</v>
      </c>
      <c r="J134"/>
    </row>
    <row r="135" spans="1:11" hidden="1" x14ac:dyDescent="0.25">
      <c r="A135" s="26"/>
      <c r="B135" t="s">
        <v>6</v>
      </c>
      <c r="C135" t="s">
        <v>30</v>
      </c>
      <c r="D135" t="s">
        <v>31</v>
      </c>
      <c r="E135" t="s">
        <v>28</v>
      </c>
      <c r="F135" t="s">
        <v>10</v>
      </c>
      <c r="G135" t="s">
        <v>11</v>
      </c>
      <c r="H135" t="s">
        <v>24</v>
      </c>
      <c r="I135">
        <v>0</v>
      </c>
      <c r="J135"/>
    </row>
    <row r="136" spans="1:11" hidden="1" x14ac:dyDescent="0.25">
      <c r="A136" s="26"/>
      <c r="B136" t="s">
        <v>6</v>
      </c>
      <c r="C136" t="s">
        <v>30</v>
      </c>
      <c r="D136" t="s">
        <v>32</v>
      </c>
      <c r="E136" t="s">
        <v>9</v>
      </c>
      <c r="F136" t="s">
        <v>10</v>
      </c>
      <c r="G136" t="s">
        <v>11</v>
      </c>
      <c r="H136" t="s">
        <v>24</v>
      </c>
      <c r="I136">
        <v>0</v>
      </c>
      <c r="J136"/>
    </row>
    <row r="137" spans="1:11" hidden="1" x14ac:dyDescent="0.25">
      <c r="A137" s="26"/>
      <c r="B137" t="s">
        <v>6</v>
      </c>
      <c r="C137" t="s">
        <v>30</v>
      </c>
      <c r="D137" t="s">
        <v>32</v>
      </c>
      <c r="E137" t="s">
        <v>28</v>
      </c>
      <c r="F137" t="s">
        <v>10</v>
      </c>
      <c r="G137" t="s">
        <v>11</v>
      </c>
      <c r="H137" t="s">
        <v>24</v>
      </c>
      <c r="I137">
        <v>0</v>
      </c>
      <c r="J137"/>
    </row>
    <row r="138" spans="1:11" hidden="1" x14ac:dyDescent="0.25">
      <c r="A138" s="26"/>
      <c r="B138" t="s">
        <v>6</v>
      </c>
      <c r="C138" t="s">
        <v>33</v>
      </c>
      <c r="D138" s="4" t="s">
        <v>34</v>
      </c>
      <c r="E138" s="4" t="s">
        <v>9</v>
      </c>
      <c r="F138" s="4" t="s">
        <v>10</v>
      </c>
      <c r="G138" s="4" t="s">
        <v>11</v>
      </c>
      <c r="H138" t="s">
        <v>24</v>
      </c>
      <c r="I138">
        <v>0</v>
      </c>
      <c r="J138" s="6"/>
    </row>
    <row r="139" spans="1:11" hidden="1" x14ac:dyDescent="0.25">
      <c r="A139" s="26"/>
      <c r="B139" t="s">
        <v>6</v>
      </c>
      <c r="C139" t="s">
        <v>33</v>
      </c>
      <c r="D139" s="4" t="s">
        <v>34</v>
      </c>
      <c r="E139" s="4" t="s">
        <v>28</v>
      </c>
      <c r="F139" s="4" t="s">
        <v>10</v>
      </c>
      <c r="G139" s="4" t="s">
        <v>11</v>
      </c>
      <c r="H139" t="s">
        <v>24</v>
      </c>
      <c r="I139">
        <v>0</v>
      </c>
      <c r="J139" s="6"/>
    </row>
    <row r="140" spans="1:11" hidden="1" x14ac:dyDescent="0.25">
      <c r="A140" s="26"/>
      <c r="B140" t="s">
        <v>6</v>
      </c>
      <c r="C140" t="s">
        <v>33</v>
      </c>
      <c r="D140" s="4" t="s">
        <v>35</v>
      </c>
      <c r="E140" s="4" t="s">
        <v>9</v>
      </c>
      <c r="F140" s="4" t="s">
        <v>10</v>
      </c>
      <c r="G140" s="4" t="s">
        <v>11</v>
      </c>
      <c r="H140" t="s">
        <v>24</v>
      </c>
      <c r="I140">
        <v>0</v>
      </c>
      <c r="J140" s="6"/>
    </row>
    <row r="141" spans="1:11" hidden="1" x14ac:dyDescent="0.25">
      <c r="A141" s="26"/>
      <c r="B141" t="s">
        <v>6</v>
      </c>
      <c r="C141" t="s">
        <v>33</v>
      </c>
      <c r="D141" s="4" t="s">
        <v>35</v>
      </c>
      <c r="E141" s="4" t="s">
        <v>28</v>
      </c>
      <c r="F141" s="4" t="s">
        <v>10</v>
      </c>
      <c r="G141" s="4" t="s">
        <v>11</v>
      </c>
      <c r="H141" t="s">
        <v>24</v>
      </c>
      <c r="I141">
        <v>0</v>
      </c>
      <c r="J141"/>
    </row>
    <row r="142" spans="1:11" hidden="1" x14ac:dyDescent="0.25">
      <c r="A142" s="26"/>
      <c r="B142" t="s">
        <v>6</v>
      </c>
      <c r="C142" t="s">
        <v>36</v>
      </c>
      <c r="D142" t="s">
        <v>37</v>
      </c>
      <c r="E142" t="s">
        <v>9</v>
      </c>
      <c r="F142" s="2" t="s">
        <v>10</v>
      </c>
      <c r="G142" s="2" t="s">
        <v>11</v>
      </c>
      <c r="H142" s="4" t="s">
        <v>24</v>
      </c>
      <c r="I142" s="4">
        <v>0</v>
      </c>
      <c r="J142"/>
    </row>
    <row r="143" spans="1:11" hidden="1" x14ac:dyDescent="0.25">
      <c r="A143" s="26"/>
      <c r="B143" t="s">
        <v>6</v>
      </c>
      <c r="C143" t="s">
        <v>36</v>
      </c>
      <c r="D143" t="s">
        <v>37</v>
      </c>
      <c r="E143" t="s">
        <v>28</v>
      </c>
      <c r="F143" s="2" t="s">
        <v>10</v>
      </c>
      <c r="G143" s="2" t="s">
        <v>11</v>
      </c>
      <c r="H143" s="4" t="s">
        <v>24</v>
      </c>
      <c r="I143" s="4">
        <v>0</v>
      </c>
      <c r="J143"/>
    </row>
    <row r="144" spans="1:11" hidden="1" x14ac:dyDescent="0.25">
      <c r="A144" s="26"/>
      <c r="B144" t="s">
        <v>6</v>
      </c>
      <c r="C144" t="s">
        <v>36</v>
      </c>
      <c r="D144" t="s">
        <v>38</v>
      </c>
      <c r="E144" t="s">
        <v>9</v>
      </c>
      <c r="F144" s="2" t="s">
        <v>10</v>
      </c>
      <c r="G144" s="2" t="s">
        <v>11</v>
      </c>
      <c r="H144" s="4" t="s">
        <v>24</v>
      </c>
      <c r="I144" s="4">
        <v>0</v>
      </c>
      <c r="J144"/>
    </row>
    <row r="145" spans="1:11" hidden="1" x14ac:dyDescent="0.25">
      <c r="A145" s="26"/>
      <c r="B145" t="s">
        <v>6</v>
      </c>
      <c r="C145" t="s">
        <v>36</v>
      </c>
      <c r="D145" t="s">
        <v>38</v>
      </c>
      <c r="E145" t="s">
        <v>28</v>
      </c>
      <c r="F145" s="2" t="s">
        <v>10</v>
      </c>
      <c r="G145" s="2" t="s">
        <v>11</v>
      </c>
      <c r="H145" s="4" t="s">
        <v>24</v>
      </c>
      <c r="I145" s="4">
        <v>0</v>
      </c>
      <c r="J145" s="6"/>
    </row>
    <row r="146" spans="1:11" hidden="1" x14ac:dyDescent="0.25">
      <c r="A146" s="26">
        <v>10</v>
      </c>
      <c r="B146" t="s">
        <v>39</v>
      </c>
      <c r="C146" t="s">
        <v>7</v>
      </c>
      <c r="D146" t="s">
        <v>8</v>
      </c>
      <c r="E146" t="s">
        <v>9</v>
      </c>
      <c r="F146" t="s">
        <v>10</v>
      </c>
      <c r="G146" t="s">
        <v>11</v>
      </c>
      <c r="H146" t="s">
        <v>24</v>
      </c>
      <c r="I146">
        <v>0</v>
      </c>
    </row>
    <row r="147" spans="1:11" hidden="1" x14ac:dyDescent="0.25">
      <c r="A147" s="26"/>
      <c r="B147" t="s">
        <v>39</v>
      </c>
      <c r="C147" t="s">
        <v>7</v>
      </c>
      <c r="D147" t="s">
        <v>8</v>
      </c>
      <c r="E147" t="s">
        <v>28</v>
      </c>
      <c r="F147" t="s">
        <v>10</v>
      </c>
      <c r="G147" t="s">
        <v>11</v>
      </c>
      <c r="H147" t="s">
        <v>24</v>
      </c>
      <c r="I147">
        <v>0</v>
      </c>
    </row>
    <row r="148" spans="1:11" hidden="1" x14ac:dyDescent="0.25">
      <c r="A148" s="26"/>
      <c r="B148" t="s">
        <v>39</v>
      </c>
      <c r="C148" t="s">
        <v>7</v>
      </c>
      <c r="D148" t="s">
        <v>29</v>
      </c>
      <c r="E148" t="s">
        <v>9</v>
      </c>
      <c r="F148" t="s">
        <v>10</v>
      </c>
      <c r="G148" t="s">
        <v>11</v>
      </c>
      <c r="H148" t="s">
        <v>24</v>
      </c>
      <c r="I148">
        <v>0</v>
      </c>
    </row>
    <row r="149" spans="1:11" hidden="1" x14ac:dyDescent="0.25">
      <c r="A149" s="26"/>
      <c r="B149" t="s">
        <v>39</v>
      </c>
      <c r="C149" t="s">
        <v>7</v>
      </c>
      <c r="D149" t="s">
        <v>29</v>
      </c>
      <c r="E149" t="s">
        <v>28</v>
      </c>
      <c r="F149" t="s">
        <v>10</v>
      </c>
      <c r="G149" t="s">
        <v>11</v>
      </c>
      <c r="H149" t="s">
        <v>24</v>
      </c>
      <c r="I149">
        <v>0</v>
      </c>
      <c r="J149" s="11">
        <f>I149/1000</f>
        <v>0</v>
      </c>
      <c r="K149" s="2">
        <f>I149/$I$245</f>
        <v>0</v>
      </c>
    </row>
    <row r="150" spans="1:11" hidden="1" x14ac:dyDescent="0.25">
      <c r="A150" s="26"/>
      <c r="B150" t="s">
        <v>39</v>
      </c>
      <c r="C150" t="s">
        <v>30</v>
      </c>
      <c r="D150" t="s">
        <v>31</v>
      </c>
      <c r="E150" t="s">
        <v>9</v>
      </c>
      <c r="F150" t="s">
        <v>10</v>
      </c>
      <c r="G150" t="s">
        <v>11</v>
      </c>
      <c r="H150" t="s">
        <v>24</v>
      </c>
      <c r="I150">
        <v>0</v>
      </c>
      <c r="J150"/>
    </row>
    <row r="151" spans="1:11" hidden="1" x14ac:dyDescent="0.25">
      <c r="A151" s="26"/>
      <c r="B151" t="s">
        <v>39</v>
      </c>
      <c r="C151" t="s">
        <v>30</v>
      </c>
      <c r="D151" t="s">
        <v>31</v>
      </c>
      <c r="E151" t="s">
        <v>28</v>
      </c>
      <c r="F151" t="s">
        <v>10</v>
      </c>
      <c r="G151" t="s">
        <v>11</v>
      </c>
      <c r="H151" t="s">
        <v>24</v>
      </c>
      <c r="I151">
        <v>0</v>
      </c>
      <c r="J151"/>
    </row>
    <row r="152" spans="1:11" hidden="1" x14ac:dyDescent="0.25">
      <c r="A152" s="26"/>
      <c r="B152" t="s">
        <v>39</v>
      </c>
      <c r="C152" t="s">
        <v>30</v>
      </c>
      <c r="D152" t="s">
        <v>32</v>
      </c>
      <c r="E152" t="s">
        <v>9</v>
      </c>
      <c r="F152" t="s">
        <v>10</v>
      </c>
      <c r="G152" t="s">
        <v>11</v>
      </c>
      <c r="H152" t="s">
        <v>24</v>
      </c>
      <c r="I152">
        <v>0</v>
      </c>
      <c r="J152"/>
    </row>
    <row r="153" spans="1:11" hidden="1" x14ac:dyDescent="0.25">
      <c r="A153" s="26"/>
      <c r="B153" t="s">
        <v>39</v>
      </c>
      <c r="C153" t="s">
        <v>30</v>
      </c>
      <c r="D153" t="s">
        <v>32</v>
      </c>
      <c r="E153" t="s">
        <v>28</v>
      </c>
      <c r="F153" t="s">
        <v>10</v>
      </c>
      <c r="G153" t="s">
        <v>11</v>
      </c>
      <c r="H153" t="s">
        <v>24</v>
      </c>
      <c r="I153">
        <v>0</v>
      </c>
      <c r="J153"/>
    </row>
    <row r="154" spans="1:11" hidden="1" x14ac:dyDescent="0.25">
      <c r="A154" s="26"/>
      <c r="B154" s="2" t="s">
        <v>39</v>
      </c>
      <c r="C154" s="2" t="s">
        <v>36</v>
      </c>
      <c r="D154" s="2" t="s">
        <v>37</v>
      </c>
      <c r="E154" s="2" t="s">
        <v>9</v>
      </c>
      <c r="F154" t="s">
        <v>10</v>
      </c>
      <c r="G154" t="s">
        <v>11</v>
      </c>
      <c r="H154" t="s">
        <v>24</v>
      </c>
      <c r="I154">
        <v>0</v>
      </c>
      <c r="J154" s="6"/>
    </row>
    <row r="155" spans="1:11" hidden="1" x14ac:dyDescent="0.25">
      <c r="A155" s="26"/>
      <c r="B155" s="2" t="s">
        <v>39</v>
      </c>
      <c r="C155" s="2" t="s">
        <v>36</v>
      </c>
      <c r="D155" s="2" t="s">
        <v>37</v>
      </c>
      <c r="E155" s="8" t="s">
        <v>28</v>
      </c>
      <c r="H155" t="s">
        <v>24</v>
      </c>
      <c r="I155">
        <v>0</v>
      </c>
      <c r="J155" s="6"/>
    </row>
    <row r="156" spans="1:11" hidden="1" x14ac:dyDescent="0.25">
      <c r="A156" s="26"/>
      <c r="B156" t="s">
        <v>39</v>
      </c>
      <c r="C156" t="s">
        <v>36</v>
      </c>
      <c r="D156" t="s">
        <v>38</v>
      </c>
      <c r="E156" t="s">
        <v>9</v>
      </c>
      <c r="F156" t="s">
        <v>10</v>
      </c>
      <c r="G156" t="s">
        <v>11</v>
      </c>
      <c r="H156" t="s">
        <v>24</v>
      </c>
      <c r="I156">
        <v>0</v>
      </c>
      <c r="J156" s="6"/>
    </row>
    <row r="157" spans="1:11" hidden="1" x14ac:dyDescent="0.25">
      <c r="A157" s="26"/>
      <c r="B157" t="s">
        <v>39</v>
      </c>
      <c r="C157" t="s">
        <v>36</v>
      </c>
      <c r="D157" t="s">
        <v>38</v>
      </c>
      <c r="E157" t="s">
        <v>28</v>
      </c>
      <c r="H157" t="s">
        <v>24</v>
      </c>
      <c r="I157">
        <v>0</v>
      </c>
      <c r="J157"/>
    </row>
    <row r="158" spans="1:11" hidden="1" x14ac:dyDescent="0.25">
      <c r="A158" s="26"/>
      <c r="B158" t="s">
        <v>39</v>
      </c>
      <c r="C158" t="s">
        <v>33</v>
      </c>
      <c r="D158" t="s">
        <v>34</v>
      </c>
      <c r="E158" t="s">
        <v>9</v>
      </c>
      <c r="F158" t="s">
        <v>10</v>
      </c>
      <c r="G158" t="s">
        <v>11</v>
      </c>
      <c r="H158" t="s">
        <v>24</v>
      </c>
      <c r="I158">
        <v>0</v>
      </c>
      <c r="J158"/>
    </row>
    <row r="159" spans="1:11" hidden="1" x14ac:dyDescent="0.25">
      <c r="A159" s="26"/>
      <c r="B159" t="s">
        <v>39</v>
      </c>
      <c r="C159" t="s">
        <v>33</v>
      </c>
      <c r="D159" t="s">
        <v>34</v>
      </c>
      <c r="E159" t="s">
        <v>28</v>
      </c>
      <c r="F159" t="s">
        <v>10</v>
      </c>
      <c r="G159" t="s">
        <v>11</v>
      </c>
      <c r="H159" t="s">
        <v>24</v>
      </c>
      <c r="I159">
        <v>0</v>
      </c>
      <c r="J159"/>
    </row>
    <row r="160" spans="1:11" hidden="1" x14ac:dyDescent="0.25">
      <c r="A160" s="26"/>
      <c r="B160" t="s">
        <v>39</v>
      </c>
      <c r="C160" t="s">
        <v>33</v>
      </c>
      <c r="D160" t="s">
        <v>35</v>
      </c>
      <c r="E160" t="s">
        <v>9</v>
      </c>
      <c r="F160" t="s">
        <v>10</v>
      </c>
      <c r="G160" t="s">
        <v>11</v>
      </c>
      <c r="H160" t="s">
        <v>24</v>
      </c>
      <c r="I160">
        <v>0</v>
      </c>
      <c r="J160"/>
    </row>
    <row r="161" spans="1:11" hidden="1" x14ac:dyDescent="0.25">
      <c r="A161" s="26"/>
      <c r="B161" t="s">
        <v>39</v>
      </c>
      <c r="C161" t="s">
        <v>33</v>
      </c>
      <c r="D161" t="s">
        <v>35</v>
      </c>
      <c r="E161" t="s">
        <v>28</v>
      </c>
      <c r="F161" t="s">
        <v>10</v>
      </c>
      <c r="G161" t="s">
        <v>11</v>
      </c>
      <c r="H161" t="s">
        <v>24</v>
      </c>
      <c r="I161">
        <v>0</v>
      </c>
      <c r="J161" s="6"/>
    </row>
    <row r="162" spans="1:11" hidden="1" x14ac:dyDescent="0.25">
      <c r="A162" s="26">
        <v>11</v>
      </c>
      <c r="B162" t="s">
        <v>6</v>
      </c>
      <c r="C162" t="s">
        <v>30</v>
      </c>
      <c r="D162" t="s">
        <v>32</v>
      </c>
      <c r="E162" t="s">
        <v>9</v>
      </c>
      <c r="F162" t="s">
        <v>10</v>
      </c>
      <c r="G162" t="s">
        <v>11</v>
      </c>
      <c r="H162" t="s">
        <v>19</v>
      </c>
      <c r="I162" s="17">
        <v>2446.0664358086001</v>
      </c>
      <c r="J162" s="22">
        <f>I162/1000</f>
        <v>2.4460664358085999</v>
      </c>
    </row>
    <row r="163" spans="1:11" hidden="1" x14ac:dyDescent="0.25">
      <c r="A163" s="26"/>
      <c r="B163" t="s">
        <v>6</v>
      </c>
      <c r="C163" t="s">
        <v>7</v>
      </c>
      <c r="D163" t="s">
        <v>29</v>
      </c>
      <c r="E163" t="s">
        <v>28</v>
      </c>
      <c r="F163" t="s">
        <v>10</v>
      </c>
      <c r="G163" t="s">
        <v>11</v>
      </c>
      <c r="H163" t="s">
        <v>19</v>
      </c>
      <c r="I163" s="11">
        <v>2710.8592138755798</v>
      </c>
      <c r="J163" s="10"/>
    </row>
    <row r="164" spans="1:11" hidden="1" x14ac:dyDescent="0.25">
      <c r="A164" s="26"/>
      <c r="B164" t="s">
        <v>6</v>
      </c>
      <c r="C164" t="s">
        <v>30</v>
      </c>
      <c r="D164" t="s">
        <v>31</v>
      </c>
      <c r="E164" t="s">
        <v>9</v>
      </c>
      <c r="F164" t="s">
        <v>10</v>
      </c>
      <c r="G164" t="s">
        <v>11</v>
      </c>
      <c r="H164" t="s">
        <v>19</v>
      </c>
      <c r="I164" s="17">
        <v>2869.3948704527302</v>
      </c>
      <c r="J164" s="22">
        <f>I164/1000</f>
        <v>2.8693948704527301</v>
      </c>
    </row>
    <row r="165" spans="1:11" hidden="1" x14ac:dyDescent="0.25">
      <c r="A165" s="26"/>
      <c r="B165" t="s">
        <v>39</v>
      </c>
      <c r="C165" t="s">
        <v>30</v>
      </c>
      <c r="D165" t="s">
        <v>32</v>
      </c>
      <c r="E165" t="s">
        <v>9</v>
      </c>
      <c r="F165" t="s">
        <v>10</v>
      </c>
      <c r="G165" t="s">
        <v>11</v>
      </c>
      <c r="H165" t="s">
        <v>19</v>
      </c>
      <c r="I165" s="17">
        <v>2991.8317687448598</v>
      </c>
      <c r="J165" s="11">
        <f>I165/1000</f>
        <v>2.9918317687448597</v>
      </c>
      <c r="K165" s="2">
        <f>I165/$I$245</f>
        <v>562.15437879479043</v>
      </c>
    </row>
    <row r="166" spans="1:11" hidden="1" x14ac:dyDescent="0.25">
      <c r="A166" s="26"/>
      <c r="B166" t="s">
        <v>6</v>
      </c>
      <c r="C166" t="s">
        <v>30</v>
      </c>
      <c r="D166" t="s">
        <v>32</v>
      </c>
      <c r="E166" t="s">
        <v>28</v>
      </c>
      <c r="F166" t="s">
        <v>10</v>
      </c>
      <c r="G166" t="s">
        <v>11</v>
      </c>
      <c r="H166" t="s">
        <v>19</v>
      </c>
      <c r="I166" s="16">
        <v>3489.4975844916198</v>
      </c>
      <c r="J166" s="22">
        <f t="shared" ref="J166:J167" si="0">I166/1000</f>
        <v>3.4894975844916196</v>
      </c>
    </row>
    <row r="167" spans="1:11" hidden="1" x14ac:dyDescent="0.25">
      <c r="A167" s="26"/>
      <c r="B167" t="s">
        <v>6</v>
      </c>
      <c r="C167" t="s">
        <v>30</v>
      </c>
      <c r="D167" t="s">
        <v>31</v>
      </c>
      <c r="E167" t="s">
        <v>28</v>
      </c>
      <c r="F167" t="s">
        <v>10</v>
      </c>
      <c r="G167" t="s">
        <v>11</v>
      </c>
      <c r="H167" t="s">
        <v>19</v>
      </c>
      <c r="I167" s="16">
        <v>3522.60852130996</v>
      </c>
      <c r="J167" s="22">
        <f t="shared" si="0"/>
        <v>3.5226085213099601</v>
      </c>
    </row>
    <row r="168" spans="1:11" hidden="1" x14ac:dyDescent="0.25">
      <c r="A168" s="26"/>
      <c r="B168" t="s">
        <v>39</v>
      </c>
      <c r="C168" t="s">
        <v>7</v>
      </c>
      <c r="D168" t="s">
        <v>29</v>
      </c>
      <c r="E168" t="s">
        <v>28</v>
      </c>
      <c r="F168" t="s">
        <v>10</v>
      </c>
      <c r="G168" t="s">
        <v>11</v>
      </c>
      <c r="H168" t="s">
        <v>19</v>
      </c>
      <c r="I168" s="18">
        <v>3532.4012948506302</v>
      </c>
      <c r="J168"/>
    </row>
    <row r="169" spans="1:11" hidden="1" x14ac:dyDescent="0.25">
      <c r="A169" s="26"/>
      <c r="B169" t="s">
        <v>6</v>
      </c>
      <c r="C169" t="s">
        <v>33</v>
      </c>
      <c r="D169" s="4" t="s">
        <v>35</v>
      </c>
      <c r="E169" s="4" t="s">
        <v>9</v>
      </c>
      <c r="F169" s="4" t="s">
        <v>10</v>
      </c>
      <c r="G169" s="4" t="s">
        <v>11</v>
      </c>
      <c r="H169" t="s">
        <v>19</v>
      </c>
      <c r="I169" s="18">
        <v>3730.9543450000001</v>
      </c>
      <c r="J169" s="22">
        <f>I169/1000</f>
        <v>3.7309543450000002</v>
      </c>
    </row>
    <row r="170" spans="1:11" hidden="1" x14ac:dyDescent="0.25">
      <c r="A170" s="26"/>
      <c r="B170" t="s">
        <v>6</v>
      </c>
      <c r="C170" t="s">
        <v>7</v>
      </c>
      <c r="D170" t="s">
        <v>8</v>
      </c>
      <c r="E170" t="s">
        <v>28</v>
      </c>
      <c r="F170" t="s">
        <v>10</v>
      </c>
      <c r="G170" t="s">
        <v>11</v>
      </c>
      <c r="H170" t="s">
        <v>19</v>
      </c>
      <c r="I170" s="11">
        <v>3772.80824168249</v>
      </c>
      <c r="J170" s="6"/>
    </row>
    <row r="171" spans="1:11" hidden="1" x14ac:dyDescent="0.25">
      <c r="A171" s="26"/>
      <c r="B171" t="s">
        <v>39</v>
      </c>
      <c r="C171" t="s">
        <v>30</v>
      </c>
      <c r="D171" t="s">
        <v>32</v>
      </c>
      <c r="E171" t="s">
        <v>28</v>
      </c>
      <c r="F171" t="s">
        <v>10</v>
      </c>
      <c r="G171" t="s">
        <v>11</v>
      </c>
      <c r="H171" t="s">
        <v>19</v>
      </c>
      <c r="I171" s="17">
        <v>3775.4136837389201</v>
      </c>
      <c r="J171" s="6"/>
    </row>
    <row r="172" spans="1:11" hidden="1" x14ac:dyDescent="0.25">
      <c r="A172" s="26"/>
      <c r="B172" t="s">
        <v>39</v>
      </c>
      <c r="C172" t="s">
        <v>33</v>
      </c>
      <c r="D172" t="s">
        <v>35</v>
      </c>
      <c r="E172" t="s">
        <v>28</v>
      </c>
      <c r="F172" t="s">
        <v>10</v>
      </c>
      <c r="G172" t="s">
        <v>11</v>
      </c>
      <c r="H172" t="s">
        <v>19</v>
      </c>
      <c r="I172" s="11">
        <v>3945.8233</v>
      </c>
      <c r="J172" s="6"/>
    </row>
    <row r="173" spans="1:11" hidden="1" x14ac:dyDescent="0.25">
      <c r="A173" s="26"/>
      <c r="B173" t="s">
        <v>39</v>
      </c>
      <c r="C173" t="s">
        <v>30</v>
      </c>
      <c r="D173" t="s">
        <v>31</v>
      </c>
      <c r="E173" t="s">
        <v>9</v>
      </c>
      <c r="F173" t="s">
        <v>10</v>
      </c>
      <c r="G173" t="s">
        <v>11</v>
      </c>
      <c r="H173" t="s">
        <v>19</v>
      </c>
      <c r="I173" s="17">
        <v>4075.49233636707</v>
      </c>
      <c r="J173"/>
    </row>
    <row r="174" spans="1:11" hidden="1" x14ac:dyDescent="0.25">
      <c r="A174" s="26"/>
      <c r="B174" t="s">
        <v>6</v>
      </c>
      <c r="C174" t="s">
        <v>33</v>
      </c>
      <c r="D174" s="4" t="s">
        <v>35</v>
      </c>
      <c r="E174" s="4" t="s">
        <v>28</v>
      </c>
      <c r="F174" s="4" t="s">
        <v>10</v>
      </c>
      <c r="G174" s="4" t="s">
        <v>11</v>
      </c>
      <c r="H174" t="s">
        <v>19</v>
      </c>
      <c r="I174" s="11">
        <v>4112.5536300000003</v>
      </c>
      <c r="J174" s="22">
        <f>I174/1000</f>
        <v>4.1125536300000007</v>
      </c>
    </row>
    <row r="175" spans="1:11" hidden="1" x14ac:dyDescent="0.25">
      <c r="A175" s="26"/>
      <c r="B175" t="s">
        <v>39</v>
      </c>
      <c r="C175" t="s">
        <v>30</v>
      </c>
      <c r="D175" t="s">
        <v>31</v>
      </c>
      <c r="E175" t="s">
        <v>28</v>
      </c>
      <c r="F175" t="s">
        <v>10</v>
      </c>
      <c r="G175" t="s">
        <v>11</v>
      </c>
      <c r="H175" t="s">
        <v>19</v>
      </c>
      <c r="I175" s="17">
        <v>4377.7750351983896</v>
      </c>
      <c r="J175"/>
    </row>
    <row r="176" spans="1:11" hidden="1" x14ac:dyDescent="0.25">
      <c r="A176" s="26"/>
      <c r="B176" t="s">
        <v>39</v>
      </c>
      <c r="C176" t="s">
        <v>33</v>
      </c>
      <c r="D176" t="s">
        <v>35</v>
      </c>
      <c r="E176" t="s">
        <v>9</v>
      </c>
      <c r="F176" t="s">
        <v>10</v>
      </c>
      <c r="G176" t="s">
        <v>11</v>
      </c>
      <c r="H176" t="s">
        <v>19</v>
      </c>
      <c r="I176" s="11">
        <v>6358.6631219999999</v>
      </c>
      <c r="J176"/>
    </row>
    <row r="177" spans="1:11" hidden="1" x14ac:dyDescent="0.25">
      <c r="A177" s="26"/>
      <c r="B177" t="s">
        <v>39</v>
      </c>
      <c r="C177" t="s">
        <v>7</v>
      </c>
      <c r="D177" t="s">
        <v>8</v>
      </c>
      <c r="E177" t="s">
        <v>28</v>
      </c>
      <c r="F177" t="s">
        <v>10</v>
      </c>
      <c r="G177" t="s">
        <v>11</v>
      </c>
      <c r="H177" t="s">
        <v>19</v>
      </c>
      <c r="I177" s="11">
        <v>6500.1803823323498</v>
      </c>
      <c r="J177" s="6"/>
    </row>
    <row r="178" spans="1:11" hidden="1" x14ac:dyDescent="0.25">
      <c r="A178" s="26">
        <v>12</v>
      </c>
      <c r="B178" t="s">
        <v>6</v>
      </c>
      <c r="C178" t="s">
        <v>7</v>
      </c>
      <c r="D178" t="s">
        <v>29</v>
      </c>
      <c r="E178" t="s">
        <v>9</v>
      </c>
      <c r="F178" t="s">
        <v>10</v>
      </c>
      <c r="G178" t="s">
        <v>11</v>
      </c>
      <c r="H178" t="s">
        <v>19</v>
      </c>
      <c r="I178" s="11">
        <v>7217.3369252319098</v>
      </c>
    </row>
    <row r="179" spans="1:11" hidden="1" x14ac:dyDescent="0.25">
      <c r="A179" s="26"/>
      <c r="B179" t="s">
        <v>39</v>
      </c>
      <c r="C179" t="s">
        <v>7</v>
      </c>
      <c r="D179" t="s">
        <v>29</v>
      </c>
      <c r="E179" t="s">
        <v>9</v>
      </c>
      <c r="F179" t="s">
        <v>10</v>
      </c>
      <c r="G179" t="s">
        <v>11</v>
      </c>
      <c r="H179" t="s">
        <v>19</v>
      </c>
      <c r="I179" s="11">
        <v>7261.20030255445</v>
      </c>
      <c r="J179" s="10"/>
    </row>
    <row r="180" spans="1:11" hidden="1" x14ac:dyDescent="0.25">
      <c r="A180" s="26"/>
      <c r="B180" t="s">
        <v>6</v>
      </c>
      <c r="C180" t="s">
        <v>7</v>
      </c>
      <c r="D180" t="s">
        <v>8</v>
      </c>
      <c r="E180" t="s">
        <v>9</v>
      </c>
      <c r="F180" t="s">
        <v>10</v>
      </c>
      <c r="G180" t="s">
        <v>11</v>
      </c>
      <c r="H180" t="s">
        <v>19</v>
      </c>
      <c r="I180" s="11">
        <v>8610.0659172018495</v>
      </c>
    </row>
    <row r="181" spans="1:11" hidden="1" x14ac:dyDescent="0.25">
      <c r="A181" s="26"/>
      <c r="B181" t="s">
        <v>39</v>
      </c>
      <c r="C181" t="s">
        <v>7</v>
      </c>
      <c r="D181" t="s">
        <v>8</v>
      </c>
      <c r="E181" t="s">
        <v>9</v>
      </c>
      <c r="F181" t="s">
        <v>10</v>
      </c>
      <c r="G181" t="s">
        <v>11</v>
      </c>
      <c r="H181" t="s">
        <v>19</v>
      </c>
      <c r="I181" s="11">
        <v>8651.4669065076705</v>
      </c>
      <c r="J181" s="11">
        <f>I181/1000</f>
        <v>8.6514669065076699</v>
      </c>
      <c r="K181" s="2">
        <f>I181/$I$245</f>
        <v>1625.5793709055495</v>
      </c>
    </row>
    <row r="182" spans="1:11" hidden="1" x14ac:dyDescent="0.25">
      <c r="A182" s="26"/>
      <c r="B182" t="s">
        <v>39</v>
      </c>
      <c r="C182" t="s">
        <v>33</v>
      </c>
      <c r="D182" t="s">
        <v>34</v>
      </c>
      <c r="E182" t="s">
        <v>28</v>
      </c>
      <c r="F182" t="s">
        <v>10</v>
      </c>
      <c r="G182" t="s">
        <v>11</v>
      </c>
      <c r="H182" t="s">
        <v>19</v>
      </c>
      <c r="I182" s="18">
        <v>8784.8058650000003</v>
      </c>
      <c r="J182"/>
    </row>
    <row r="183" spans="1:11" hidden="1" x14ac:dyDescent="0.25">
      <c r="A183" s="26"/>
      <c r="B183" t="s">
        <v>6</v>
      </c>
      <c r="C183" t="s">
        <v>33</v>
      </c>
      <c r="D183" s="4" t="s">
        <v>34</v>
      </c>
      <c r="E183" s="4" t="s">
        <v>28</v>
      </c>
      <c r="F183" s="4" t="s">
        <v>10</v>
      </c>
      <c r="G183" s="4" t="s">
        <v>11</v>
      </c>
      <c r="H183" t="s">
        <v>19</v>
      </c>
      <c r="I183" s="18">
        <v>8917.0230690000008</v>
      </c>
      <c r="J183" s="22">
        <f>I183/1000</f>
        <v>8.9170230690000007</v>
      </c>
    </row>
    <row r="184" spans="1:11" hidden="1" x14ac:dyDescent="0.25">
      <c r="A184" s="26"/>
      <c r="B184" t="s">
        <v>39</v>
      </c>
      <c r="C184" t="s">
        <v>36</v>
      </c>
      <c r="D184" t="s">
        <v>38</v>
      </c>
      <c r="E184" t="s">
        <v>28</v>
      </c>
      <c r="H184" t="s">
        <v>19</v>
      </c>
      <c r="I184" s="18">
        <v>15787.9238119001</v>
      </c>
      <c r="J184"/>
    </row>
    <row r="185" spans="1:11" hidden="1" x14ac:dyDescent="0.25">
      <c r="A185" s="26"/>
      <c r="B185" t="s">
        <v>6</v>
      </c>
      <c r="C185" t="s">
        <v>36</v>
      </c>
      <c r="D185" t="s">
        <v>38</v>
      </c>
      <c r="E185" t="s">
        <v>28</v>
      </c>
      <c r="F185" s="2" t="s">
        <v>10</v>
      </c>
      <c r="G185" s="2" t="s">
        <v>11</v>
      </c>
      <c r="H185" s="4" t="s">
        <v>19</v>
      </c>
      <c r="I185" s="19">
        <v>15828.48</v>
      </c>
      <c r="J185" s="22">
        <f>I185/1000</f>
        <v>15.828479999999999</v>
      </c>
    </row>
    <row r="186" spans="1:11" hidden="1" x14ac:dyDescent="0.25">
      <c r="A186" s="26"/>
      <c r="B186" t="s">
        <v>39</v>
      </c>
      <c r="C186" t="s">
        <v>36</v>
      </c>
      <c r="D186" t="s">
        <v>38</v>
      </c>
      <c r="E186" t="s">
        <v>9</v>
      </c>
      <c r="F186" t="s">
        <v>10</v>
      </c>
      <c r="G186" t="s">
        <v>11</v>
      </c>
      <c r="H186" t="s">
        <v>19</v>
      </c>
      <c r="I186" s="11">
        <v>16594.892637938399</v>
      </c>
      <c r="J186" s="6"/>
    </row>
    <row r="187" spans="1:11" hidden="1" x14ac:dyDescent="0.25">
      <c r="A187" s="26"/>
      <c r="B187" t="s">
        <v>6</v>
      </c>
      <c r="C187" t="s">
        <v>36</v>
      </c>
      <c r="D187" t="s">
        <v>38</v>
      </c>
      <c r="E187" t="s">
        <v>9</v>
      </c>
      <c r="F187" s="2" t="s">
        <v>10</v>
      </c>
      <c r="G187" s="2" t="s">
        <v>11</v>
      </c>
      <c r="H187" s="4" t="s">
        <v>19</v>
      </c>
      <c r="I187" s="10">
        <v>16612.23</v>
      </c>
      <c r="J187" s="22">
        <f>I187/1000</f>
        <v>16.61223</v>
      </c>
    </row>
    <row r="188" spans="1:11" hidden="1" x14ac:dyDescent="0.25">
      <c r="A188" s="26"/>
      <c r="B188" t="s">
        <v>39</v>
      </c>
      <c r="C188" t="s">
        <v>33</v>
      </c>
      <c r="D188" t="s">
        <v>34</v>
      </c>
      <c r="E188" t="s">
        <v>9</v>
      </c>
      <c r="F188" t="s">
        <v>10</v>
      </c>
      <c r="G188" t="s">
        <v>11</v>
      </c>
      <c r="H188" t="s">
        <v>19</v>
      </c>
      <c r="I188" s="11">
        <v>20945.565869999999</v>
      </c>
      <c r="J188" s="6"/>
    </row>
    <row r="189" spans="1:11" hidden="1" x14ac:dyDescent="0.25">
      <c r="A189" s="26"/>
      <c r="B189" s="2" t="s">
        <v>39</v>
      </c>
      <c r="C189" s="2" t="s">
        <v>36</v>
      </c>
      <c r="D189" s="2" t="s">
        <v>37</v>
      </c>
      <c r="E189" s="2" t="s">
        <v>9</v>
      </c>
      <c r="F189" t="s">
        <v>10</v>
      </c>
      <c r="G189" t="s">
        <v>11</v>
      </c>
      <c r="H189" t="s">
        <v>19</v>
      </c>
      <c r="I189" s="11">
        <v>23510.791049451698</v>
      </c>
      <c r="J189"/>
    </row>
    <row r="190" spans="1:11" hidden="1" x14ac:dyDescent="0.25">
      <c r="A190" s="26"/>
      <c r="B190" t="s">
        <v>6</v>
      </c>
      <c r="C190" t="s">
        <v>36</v>
      </c>
      <c r="D190" t="s">
        <v>37</v>
      </c>
      <c r="E190" t="s">
        <v>9</v>
      </c>
      <c r="F190" s="2" t="s">
        <v>10</v>
      </c>
      <c r="G190" s="2" t="s">
        <v>11</v>
      </c>
      <c r="H190" s="4" t="s">
        <v>19</v>
      </c>
      <c r="I190" s="10">
        <v>23522.06</v>
      </c>
      <c r="J190" s="22">
        <f>I190/1000</f>
        <v>23.52206</v>
      </c>
    </row>
    <row r="191" spans="1:11" hidden="1" x14ac:dyDescent="0.25">
      <c r="A191" s="26"/>
      <c r="B191" s="2" t="s">
        <v>39</v>
      </c>
      <c r="C191" s="2" t="s">
        <v>36</v>
      </c>
      <c r="D191" s="2" t="s">
        <v>37</v>
      </c>
      <c r="E191" s="8" t="s">
        <v>28</v>
      </c>
      <c r="H191" t="s">
        <v>19</v>
      </c>
      <c r="I191" s="11">
        <v>23981.457106228801</v>
      </c>
      <c r="J191"/>
    </row>
    <row r="192" spans="1:11" hidden="1" x14ac:dyDescent="0.25">
      <c r="A192" s="26"/>
      <c r="B192" t="s">
        <v>6</v>
      </c>
      <c r="C192" t="s">
        <v>36</v>
      </c>
      <c r="D192" t="s">
        <v>37</v>
      </c>
      <c r="E192" t="s">
        <v>28</v>
      </c>
      <c r="F192" s="2" t="s">
        <v>10</v>
      </c>
      <c r="G192" s="2" t="s">
        <v>11</v>
      </c>
      <c r="H192" s="4" t="s">
        <v>19</v>
      </c>
      <c r="I192" s="10">
        <v>23994.6</v>
      </c>
      <c r="J192" s="22">
        <f>I192/1000</f>
        <v>23.994599999999998</v>
      </c>
    </row>
    <row r="193" spans="1:11" hidden="1" x14ac:dyDescent="0.25">
      <c r="A193" s="26"/>
      <c r="B193" t="s">
        <v>6</v>
      </c>
      <c r="C193" t="s">
        <v>33</v>
      </c>
      <c r="D193" s="4" t="s">
        <v>34</v>
      </c>
      <c r="E193" s="4" t="s">
        <v>9</v>
      </c>
      <c r="F193" s="4" t="s">
        <v>10</v>
      </c>
      <c r="G193" s="4" t="s">
        <v>11</v>
      </c>
      <c r="H193" t="s">
        <v>19</v>
      </c>
      <c r="I193" s="11">
        <v>25950.706279999999</v>
      </c>
      <c r="J193" s="22">
        <f>I193/1000</f>
        <v>25.950706279999999</v>
      </c>
    </row>
    <row r="194" spans="1:11" hidden="1" x14ac:dyDescent="0.25">
      <c r="A194" s="26">
        <v>13</v>
      </c>
      <c r="B194" t="s">
        <v>39</v>
      </c>
      <c r="C194" t="s">
        <v>7</v>
      </c>
      <c r="D194" t="s">
        <v>8</v>
      </c>
      <c r="E194" t="s">
        <v>9</v>
      </c>
      <c r="F194" t="s">
        <v>10</v>
      </c>
      <c r="G194" t="s">
        <v>11</v>
      </c>
      <c r="H194" t="s">
        <v>40</v>
      </c>
      <c r="I194">
        <v>0</v>
      </c>
      <c r="J194" s="10"/>
      <c r="K194" s="2"/>
    </row>
    <row r="195" spans="1:11" hidden="1" x14ac:dyDescent="0.25">
      <c r="A195" s="26"/>
      <c r="B195" t="s">
        <v>39</v>
      </c>
      <c r="C195" t="s">
        <v>7</v>
      </c>
      <c r="D195" t="s">
        <v>8</v>
      </c>
      <c r="E195" t="s">
        <v>28</v>
      </c>
      <c r="F195" t="s">
        <v>10</v>
      </c>
      <c r="G195" t="s">
        <v>11</v>
      </c>
      <c r="H195" t="s">
        <v>40</v>
      </c>
      <c r="I195">
        <v>0</v>
      </c>
      <c r="J195" s="10"/>
      <c r="K195" s="2"/>
    </row>
    <row r="196" spans="1:11" hidden="1" x14ac:dyDescent="0.25">
      <c r="A196" s="26"/>
      <c r="B196" t="s">
        <v>39</v>
      </c>
      <c r="C196" t="s">
        <v>7</v>
      </c>
      <c r="D196" t="s">
        <v>29</v>
      </c>
      <c r="E196" t="s">
        <v>9</v>
      </c>
      <c r="F196" t="s">
        <v>10</v>
      </c>
      <c r="G196" t="s">
        <v>11</v>
      </c>
      <c r="H196" t="s">
        <v>40</v>
      </c>
      <c r="I196">
        <v>0</v>
      </c>
      <c r="J196" s="10"/>
      <c r="K196" s="2"/>
    </row>
    <row r="197" spans="1:11" hidden="1" x14ac:dyDescent="0.25">
      <c r="A197" s="26"/>
      <c r="B197" t="s">
        <v>39</v>
      </c>
      <c r="C197" t="s">
        <v>7</v>
      </c>
      <c r="D197" t="s">
        <v>29</v>
      </c>
      <c r="E197" t="s">
        <v>28</v>
      </c>
      <c r="F197" t="s">
        <v>10</v>
      </c>
      <c r="G197" t="s">
        <v>11</v>
      </c>
      <c r="H197" t="s">
        <v>40</v>
      </c>
      <c r="I197">
        <v>0</v>
      </c>
      <c r="J197" s="11">
        <f>I197/1000</f>
        <v>0</v>
      </c>
      <c r="K197" s="2">
        <f>I197/$I$245</f>
        <v>0</v>
      </c>
    </row>
    <row r="198" spans="1:11" hidden="1" x14ac:dyDescent="0.25">
      <c r="A198" s="26"/>
      <c r="B198" t="s">
        <v>39</v>
      </c>
      <c r="C198" t="s">
        <v>30</v>
      </c>
      <c r="D198" t="s">
        <v>31</v>
      </c>
      <c r="E198" t="s">
        <v>9</v>
      </c>
      <c r="F198" t="s">
        <v>10</v>
      </c>
      <c r="G198" t="s">
        <v>11</v>
      </c>
      <c r="H198" t="s">
        <v>40</v>
      </c>
      <c r="I198">
        <v>5238.6296636534998</v>
      </c>
      <c r="J198" s="4"/>
      <c r="K198" s="2"/>
    </row>
    <row r="199" spans="1:11" hidden="1" x14ac:dyDescent="0.25">
      <c r="A199" s="26"/>
      <c r="B199" t="s">
        <v>39</v>
      </c>
      <c r="C199" t="s">
        <v>30</v>
      </c>
      <c r="D199" t="s">
        <v>31</v>
      </c>
      <c r="E199" t="s">
        <v>28</v>
      </c>
      <c r="F199" t="s">
        <v>10</v>
      </c>
      <c r="G199" t="s">
        <v>11</v>
      </c>
      <c r="H199" t="s">
        <v>40</v>
      </c>
      <c r="I199">
        <v>4819.3574505052302</v>
      </c>
      <c r="J199" s="4"/>
      <c r="K199" s="2"/>
    </row>
    <row r="200" spans="1:11" hidden="1" x14ac:dyDescent="0.25">
      <c r="A200" s="26"/>
      <c r="B200" t="s">
        <v>39</v>
      </c>
      <c r="C200" t="s">
        <v>30</v>
      </c>
      <c r="D200" t="s">
        <v>32</v>
      </c>
      <c r="E200" t="s">
        <v>9</v>
      </c>
      <c r="F200" t="s">
        <v>10</v>
      </c>
      <c r="G200" t="s">
        <v>11</v>
      </c>
      <c r="H200" t="s">
        <v>40</v>
      </c>
      <c r="I200">
        <v>4404.8039075286597</v>
      </c>
      <c r="J200" s="4"/>
      <c r="K200" s="2"/>
    </row>
    <row r="201" spans="1:11" hidden="1" x14ac:dyDescent="0.25">
      <c r="A201" s="26"/>
      <c r="B201" t="s">
        <v>39</v>
      </c>
      <c r="C201" t="s">
        <v>30</v>
      </c>
      <c r="D201" t="s">
        <v>32</v>
      </c>
      <c r="E201" t="s">
        <v>28</v>
      </c>
      <c r="F201" t="s">
        <v>10</v>
      </c>
      <c r="G201" t="s">
        <v>11</v>
      </c>
      <c r="H201" t="s">
        <v>40</v>
      </c>
      <c r="I201">
        <v>5502.1118131921803</v>
      </c>
      <c r="J201" s="4"/>
      <c r="K201" s="2"/>
    </row>
    <row r="202" spans="1:11" hidden="1" x14ac:dyDescent="0.25">
      <c r="A202" s="26"/>
      <c r="B202" s="2" t="s">
        <v>39</v>
      </c>
      <c r="C202" s="2" t="s">
        <v>36</v>
      </c>
      <c r="D202" s="2" t="s">
        <v>37</v>
      </c>
      <c r="E202" s="2" t="s">
        <v>9</v>
      </c>
      <c r="F202" t="s">
        <v>10</v>
      </c>
      <c r="G202" t="s">
        <v>11</v>
      </c>
      <c r="H202" t="s">
        <v>40</v>
      </c>
      <c r="I202">
        <v>0</v>
      </c>
      <c r="J202" s="9"/>
      <c r="K202" s="2"/>
    </row>
    <row r="203" spans="1:11" hidden="1" x14ac:dyDescent="0.25">
      <c r="A203" s="26"/>
      <c r="B203" s="2" t="s">
        <v>39</v>
      </c>
      <c r="C203" s="2" t="s">
        <v>36</v>
      </c>
      <c r="D203" s="2" t="s">
        <v>37</v>
      </c>
      <c r="E203" s="8" t="s">
        <v>28</v>
      </c>
      <c r="H203" t="s">
        <v>40</v>
      </c>
      <c r="I203">
        <v>0</v>
      </c>
      <c r="J203" s="4"/>
      <c r="K203" s="2"/>
    </row>
    <row r="204" spans="1:11" hidden="1" x14ac:dyDescent="0.25">
      <c r="A204" s="26"/>
      <c r="B204" t="s">
        <v>39</v>
      </c>
      <c r="C204" t="s">
        <v>36</v>
      </c>
      <c r="D204" t="s">
        <v>38</v>
      </c>
      <c r="E204" t="s">
        <v>9</v>
      </c>
      <c r="F204" t="s">
        <v>10</v>
      </c>
      <c r="G204" t="s">
        <v>11</v>
      </c>
      <c r="H204" t="s">
        <v>40</v>
      </c>
      <c r="I204">
        <v>0</v>
      </c>
      <c r="J204" s="9"/>
      <c r="K204" s="2"/>
    </row>
    <row r="205" spans="1:11" hidden="1" x14ac:dyDescent="0.25">
      <c r="A205" s="26"/>
      <c r="B205" t="s">
        <v>39</v>
      </c>
      <c r="C205" t="s">
        <v>36</v>
      </c>
      <c r="D205" t="s">
        <v>38</v>
      </c>
      <c r="E205" t="s">
        <v>28</v>
      </c>
      <c r="H205" t="s">
        <v>40</v>
      </c>
      <c r="I205">
        <v>0</v>
      </c>
      <c r="J205" s="4"/>
      <c r="K205" s="2"/>
    </row>
    <row r="206" spans="1:11" hidden="1" x14ac:dyDescent="0.25">
      <c r="A206" s="26"/>
      <c r="B206" t="s">
        <v>39</v>
      </c>
      <c r="C206" t="s">
        <v>33</v>
      </c>
      <c r="D206" t="s">
        <v>34</v>
      </c>
      <c r="E206" t="s">
        <v>9</v>
      </c>
      <c r="F206" t="s">
        <v>10</v>
      </c>
      <c r="G206" t="s">
        <v>11</v>
      </c>
      <c r="H206" t="s">
        <v>40</v>
      </c>
      <c r="I206">
        <v>1615.9509270000001</v>
      </c>
      <c r="J206" s="4"/>
      <c r="K206" s="2"/>
    </row>
    <row r="207" spans="1:11" hidden="1" x14ac:dyDescent="0.25">
      <c r="A207" s="26"/>
      <c r="B207" t="s">
        <v>39</v>
      </c>
      <c r="C207" t="s">
        <v>33</v>
      </c>
      <c r="D207" t="s">
        <v>34</v>
      </c>
      <c r="E207" t="s">
        <v>28</v>
      </c>
      <c r="F207" t="s">
        <v>10</v>
      </c>
      <c r="G207" t="s">
        <v>11</v>
      </c>
      <c r="H207" t="s">
        <v>40</v>
      </c>
      <c r="I207">
        <v>3730.9131889999999</v>
      </c>
      <c r="J207" s="4"/>
      <c r="K207" s="2"/>
    </row>
    <row r="208" spans="1:11" hidden="1" x14ac:dyDescent="0.25">
      <c r="A208" s="26"/>
      <c r="B208" t="s">
        <v>39</v>
      </c>
      <c r="C208" t="s">
        <v>33</v>
      </c>
      <c r="D208" t="s">
        <v>35</v>
      </c>
      <c r="E208" t="s">
        <v>9</v>
      </c>
      <c r="F208" t="s">
        <v>10</v>
      </c>
      <c r="G208" t="s">
        <v>11</v>
      </c>
      <c r="H208" t="s">
        <v>40</v>
      </c>
      <c r="I208">
        <v>2939.449083</v>
      </c>
      <c r="J208" s="4"/>
      <c r="K208" s="2"/>
    </row>
    <row r="209" spans="1:11" hidden="1" x14ac:dyDescent="0.25">
      <c r="A209" s="26"/>
      <c r="B209" t="s">
        <v>39</v>
      </c>
      <c r="C209" t="s">
        <v>33</v>
      </c>
      <c r="D209" t="s">
        <v>35</v>
      </c>
      <c r="E209" t="s">
        <v>28</v>
      </c>
      <c r="F209" t="s">
        <v>10</v>
      </c>
      <c r="G209" t="s">
        <v>11</v>
      </c>
      <c r="H209" t="s">
        <v>40</v>
      </c>
      <c r="I209">
        <v>3992.3707380000001</v>
      </c>
      <c r="J209" s="4"/>
      <c r="K209" s="2"/>
    </row>
    <row r="210" spans="1:11" hidden="1" x14ac:dyDescent="0.25">
      <c r="A210" s="26">
        <v>14</v>
      </c>
      <c r="B210" t="s">
        <v>6</v>
      </c>
      <c r="C210" t="s">
        <v>7</v>
      </c>
      <c r="D210" t="s">
        <v>8</v>
      </c>
      <c r="E210" t="s">
        <v>9</v>
      </c>
      <c r="F210" t="s">
        <v>10</v>
      </c>
      <c r="G210" t="s">
        <v>11</v>
      </c>
      <c r="H210" t="s">
        <v>18</v>
      </c>
      <c r="I210">
        <v>62.777853658536401</v>
      </c>
      <c r="J210" s="10"/>
      <c r="K210" s="2"/>
    </row>
    <row r="211" spans="1:11" hidden="1" x14ac:dyDescent="0.25">
      <c r="A211" s="26"/>
      <c r="B211" t="s">
        <v>6</v>
      </c>
      <c r="C211" t="s">
        <v>7</v>
      </c>
      <c r="D211" t="s">
        <v>8</v>
      </c>
      <c r="E211" t="s">
        <v>28</v>
      </c>
      <c r="F211" t="s">
        <v>10</v>
      </c>
      <c r="G211" t="s">
        <v>11</v>
      </c>
      <c r="H211" t="s">
        <v>18</v>
      </c>
      <c r="I211">
        <v>62.7778536585365</v>
      </c>
      <c r="J211" s="10"/>
      <c r="K211" s="2"/>
    </row>
    <row r="212" spans="1:11" hidden="1" x14ac:dyDescent="0.25">
      <c r="A212" s="26"/>
      <c r="B212" t="s">
        <v>6</v>
      </c>
      <c r="C212" t="s">
        <v>7</v>
      </c>
      <c r="D212" t="s">
        <v>29</v>
      </c>
      <c r="E212" t="s">
        <v>9</v>
      </c>
      <c r="F212" t="s">
        <v>10</v>
      </c>
      <c r="G212" t="s">
        <v>11</v>
      </c>
      <c r="H212" t="s">
        <v>18</v>
      </c>
      <c r="I212">
        <v>62.777853658536401</v>
      </c>
      <c r="J212" s="10"/>
      <c r="K212" s="2"/>
    </row>
    <row r="213" spans="1:11" hidden="1" x14ac:dyDescent="0.25">
      <c r="A213" s="26"/>
      <c r="B213" t="s">
        <v>6</v>
      </c>
      <c r="C213" t="s">
        <v>7</v>
      </c>
      <c r="D213" t="s">
        <v>29</v>
      </c>
      <c r="E213" t="s">
        <v>28</v>
      </c>
      <c r="F213" t="s">
        <v>10</v>
      </c>
      <c r="G213" t="s">
        <v>11</v>
      </c>
      <c r="H213" t="s">
        <v>18</v>
      </c>
      <c r="I213">
        <v>62.7778536585365</v>
      </c>
      <c r="J213" s="11">
        <f>I213/1000</f>
        <v>6.2777853658536498E-2</v>
      </c>
      <c r="K213" s="2">
        <f>I213/$I$245</f>
        <v>11.795731863723789</v>
      </c>
    </row>
    <row r="214" spans="1:11" hidden="1" x14ac:dyDescent="0.25">
      <c r="A214" s="26"/>
      <c r="B214" t="s">
        <v>6</v>
      </c>
      <c r="C214" t="s">
        <v>30</v>
      </c>
      <c r="D214" t="s">
        <v>31</v>
      </c>
      <c r="E214" t="s">
        <v>9</v>
      </c>
      <c r="F214" t="s">
        <v>10</v>
      </c>
      <c r="G214" t="s">
        <v>11</v>
      </c>
      <c r="H214" t="s">
        <v>18</v>
      </c>
      <c r="I214" s="1">
        <v>-3.0504418435661701E-13</v>
      </c>
      <c r="J214" s="4"/>
      <c r="K214" s="2"/>
    </row>
    <row r="215" spans="1:11" hidden="1" x14ac:dyDescent="0.25">
      <c r="A215" s="26"/>
      <c r="B215" t="s">
        <v>6</v>
      </c>
      <c r="C215" t="s">
        <v>30</v>
      </c>
      <c r="D215" t="s">
        <v>31</v>
      </c>
      <c r="E215" t="s">
        <v>28</v>
      </c>
      <c r="F215" t="s">
        <v>10</v>
      </c>
      <c r="G215" t="s">
        <v>11</v>
      </c>
      <c r="H215" t="s">
        <v>18</v>
      </c>
      <c r="I215" s="1">
        <v>5.1049442451045397E-14</v>
      </c>
      <c r="J215" s="4"/>
      <c r="K215" s="2"/>
    </row>
    <row r="216" spans="1:11" hidden="1" x14ac:dyDescent="0.25">
      <c r="A216" s="26"/>
      <c r="B216" t="s">
        <v>6</v>
      </c>
      <c r="C216" t="s">
        <v>30</v>
      </c>
      <c r="D216" t="s">
        <v>32</v>
      </c>
      <c r="E216" t="s">
        <v>9</v>
      </c>
      <c r="F216" t="s">
        <v>10</v>
      </c>
      <c r="G216" t="s">
        <v>11</v>
      </c>
      <c r="H216" t="s">
        <v>18</v>
      </c>
      <c r="I216" s="1">
        <v>-3.5194069880617399E-14</v>
      </c>
      <c r="J216" s="4"/>
      <c r="K216" s="2"/>
    </row>
    <row r="217" spans="1:11" hidden="1" x14ac:dyDescent="0.25">
      <c r="A217" s="26"/>
      <c r="B217" t="s">
        <v>6</v>
      </c>
      <c r="C217" t="s">
        <v>30</v>
      </c>
      <c r="D217" t="s">
        <v>32</v>
      </c>
      <c r="E217" t="s">
        <v>28</v>
      </c>
      <c r="F217" t="s">
        <v>10</v>
      </c>
      <c r="G217" t="s">
        <v>11</v>
      </c>
      <c r="H217" t="s">
        <v>18</v>
      </c>
      <c r="I217" s="1">
        <v>3.6662513303031798E-14</v>
      </c>
      <c r="J217" s="4"/>
      <c r="K217" s="2"/>
    </row>
    <row r="218" spans="1:11" hidden="1" x14ac:dyDescent="0.25">
      <c r="A218" s="26"/>
      <c r="B218" t="s">
        <v>6</v>
      </c>
      <c r="C218" t="s">
        <v>33</v>
      </c>
      <c r="D218" s="4" t="s">
        <v>34</v>
      </c>
      <c r="E218" s="4" t="s">
        <v>9</v>
      </c>
      <c r="F218" s="4" t="s">
        <v>10</v>
      </c>
      <c r="G218" s="4" t="s">
        <v>11</v>
      </c>
      <c r="H218" t="s">
        <v>18</v>
      </c>
      <c r="I218">
        <v>251.88932650000001</v>
      </c>
      <c r="J218" s="9"/>
      <c r="K218" s="2"/>
    </row>
    <row r="219" spans="1:11" hidden="1" x14ac:dyDescent="0.25">
      <c r="A219" s="26"/>
      <c r="B219" t="s">
        <v>6</v>
      </c>
      <c r="C219" t="s">
        <v>33</v>
      </c>
      <c r="D219" s="4" t="s">
        <v>34</v>
      </c>
      <c r="E219" s="4" t="s">
        <v>28</v>
      </c>
      <c r="F219" s="4" t="s">
        <v>10</v>
      </c>
      <c r="G219" s="4" t="s">
        <v>11</v>
      </c>
      <c r="H219" t="s">
        <v>18</v>
      </c>
      <c r="I219">
        <v>580.7573079</v>
      </c>
      <c r="J219" s="4"/>
      <c r="K219" s="2"/>
    </row>
    <row r="220" spans="1:11" hidden="1" x14ac:dyDescent="0.25">
      <c r="A220" s="26"/>
      <c r="B220" t="s">
        <v>6</v>
      </c>
      <c r="C220" t="s">
        <v>33</v>
      </c>
      <c r="D220" s="4" t="s">
        <v>35</v>
      </c>
      <c r="E220" s="4" t="s">
        <v>9</v>
      </c>
      <c r="F220" s="4" t="s">
        <v>10</v>
      </c>
      <c r="G220" s="4" t="s">
        <v>11</v>
      </c>
      <c r="H220" t="s">
        <v>18</v>
      </c>
      <c r="I220">
        <v>566.39171299999998</v>
      </c>
      <c r="J220" s="9"/>
      <c r="K220" s="2"/>
    </row>
    <row r="221" spans="1:11" hidden="1" x14ac:dyDescent="0.25">
      <c r="A221" s="26"/>
      <c r="B221" t="s">
        <v>6</v>
      </c>
      <c r="C221" t="s">
        <v>33</v>
      </c>
      <c r="D221" s="4" t="s">
        <v>35</v>
      </c>
      <c r="E221" s="4" t="s">
        <v>28</v>
      </c>
      <c r="F221" s="4" t="s">
        <v>10</v>
      </c>
      <c r="G221" s="4" t="s">
        <v>11</v>
      </c>
      <c r="H221" t="s">
        <v>18</v>
      </c>
      <c r="I221">
        <v>580.69514630000003</v>
      </c>
      <c r="J221" s="4"/>
      <c r="K221" s="2"/>
    </row>
    <row r="222" spans="1:11" hidden="1" x14ac:dyDescent="0.25">
      <c r="A222" s="26"/>
      <c r="B222" t="s">
        <v>6</v>
      </c>
      <c r="C222" t="s">
        <v>36</v>
      </c>
      <c r="D222" t="s">
        <v>37</v>
      </c>
      <c r="E222" t="s">
        <v>9</v>
      </c>
      <c r="F222" s="2" t="s">
        <v>10</v>
      </c>
      <c r="G222" s="2" t="s">
        <v>11</v>
      </c>
      <c r="H222" s="4" t="s">
        <v>18</v>
      </c>
      <c r="I222" s="4">
        <v>5084.4489999999996</v>
      </c>
      <c r="J222" s="4"/>
      <c r="K222" s="2"/>
    </row>
    <row r="223" spans="1:11" hidden="1" x14ac:dyDescent="0.25">
      <c r="A223" s="26"/>
      <c r="B223" t="s">
        <v>6</v>
      </c>
      <c r="C223" t="s">
        <v>36</v>
      </c>
      <c r="D223" t="s">
        <v>37</v>
      </c>
      <c r="E223" t="s">
        <v>28</v>
      </c>
      <c r="F223" s="2" t="s">
        <v>10</v>
      </c>
      <c r="G223" s="2" t="s">
        <v>11</v>
      </c>
      <c r="H223" s="4" t="s">
        <v>18</v>
      </c>
      <c r="I223" s="4">
        <v>5315.9870000000001</v>
      </c>
      <c r="J223" s="4"/>
      <c r="K223" s="2"/>
    </row>
    <row r="224" spans="1:11" hidden="1" x14ac:dyDescent="0.25">
      <c r="A224" s="26"/>
      <c r="B224" t="s">
        <v>6</v>
      </c>
      <c r="C224" t="s">
        <v>36</v>
      </c>
      <c r="D224" t="s">
        <v>38</v>
      </c>
      <c r="E224" t="s">
        <v>9</v>
      </c>
      <c r="F224" s="2" t="s">
        <v>10</v>
      </c>
      <c r="G224" s="2" t="s">
        <v>11</v>
      </c>
      <c r="H224" s="4" t="s">
        <v>18</v>
      </c>
      <c r="I224" s="4">
        <v>5081.826</v>
      </c>
      <c r="J224" s="4"/>
      <c r="K224" s="2"/>
    </row>
    <row r="225" spans="1:11" hidden="1" x14ac:dyDescent="0.25">
      <c r="A225" s="26"/>
      <c r="B225" t="s">
        <v>6</v>
      </c>
      <c r="C225" t="s">
        <v>36</v>
      </c>
      <c r="D225" t="s">
        <v>38</v>
      </c>
      <c r="E225" t="s">
        <v>28</v>
      </c>
      <c r="F225" s="2" t="s">
        <v>10</v>
      </c>
      <c r="G225" s="2" t="s">
        <v>11</v>
      </c>
      <c r="H225" s="4" t="s">
        <v>18</v>
      </c>
      <c r="I225" s="4">
        <v>5305.5190000000002</v>
      </c>
      <c r="J225" s="4"/>
      <c r="K225" s="2"/>
    </row>
    <row r="226" spans="1:11" hidden="1" x14ac:dyDescent="0.25">
      <c r="A226" s="26">
        <v>15</v>
      </c>
      <c r="B226" t="s">
        <v>39</v>
      </c>
      <c r="C226" t="s">
        <v>7</v>
      </c>
      <c r="D226" t="s">
        <v>8</v>
      </c>
      <c r="E226" t="s">
        <v>9</v>
      </c>
      <c r="F226" t="s">
        <v>10</v>
      </c>
      <c r="G226" t="s">
        <v>11</v>
      </c>
      <c r="H226" t="s">
        <v>18</v>
      </c>
      <c r="I226">
        <v>62.7778536585365</v>
      </c>
      <c r="J226" s="10"/>
      <c r="K226" s="2"/>
    </row>
    <row r="227" spans="1:11" hidden="1" x14ac:dyDescent="0.25">
      <c r="A227" s="26"/>
      <c r="B227" t="s">
        <v>39</v>
      </c>
      <c r="C227" t="s">
        <v>7</v>
      </c>
      <c r="D227" t="s">
        <v>8</v>
      </c>
      <c r="E227" t="s">
        <v>28</v>
      </c>
      <c r="F227" t="s">
        <v>10</v>
      </c>
      <c r="G227" t="s">
        <v>11</v>
      </c>
      <c r="H227" t="s">
        <v>18</v>
      </c>
      <c r="I227">
        <v>62.777853658536301</v>
      </c>
      <c r="K227" s="2"/>
    </row>
    <row r="228" spans="1:11" hidden="1" x14ac:dyDescent="0.25">
      <c r="A228" s="26"/>
      <c r="B228" t="s">
        <v>39</v>
      </c>
      <c r="C228" t="s">
        <v>7</v>
      </c>
      <c r="D228" t="s">
        <v>29</v>
      </c>
      <c r="E228" t="s">
        <v>9</v>
      </c>
      <c r="F228" t="s">
        <v>10</v>
      </c>
      <c r="G228" t="s">
        <v>11</v>
      </c>
      <c r="H228" t="s">
        <v>18</v>
      </c>
      <c r="I228">
        <v>62.7778536585365</v>
      </c>
      <c r="J228" s="10"/>
      <c r="K228" s="2"/>
    </row>
    <row r="229" spans="1:11" hidden="1" x14ac:dyDescent="0.25">
      <c r="A229" s="26"/>
      <c r="B229" t="s">
        <v>39</v>
      </c>
      <c r="C229" t="s">
        <v>7</v>
      </c>
      <c r="D229" t="s">
        <v>29</v>
      </c>
      <c r="E229" t="s">
        <v>28</v>
      </c>
      <c r="F229" t="s">
        <v>10</v>
      </c>
      <c r="G229" t="s">
        <v>11</v>
      </c>
      <c r="H229" t="s">
        <v>18</v>
      </c>
      <c r="I229">
        <v>62.7778536585365</v>
      </c>
      <c r="J229" s="11">
        <f>I229/1000</f>
        <v>6.2777853658536498E-2</v>
      </c>
      <c r="K229" s="2">
        <f>I229/$I$245</f>
        <v>11.795731863723789</v>
      </c>
    </row>
    <row r="230" spans="1:11" hidden="1" x14ac:dyDescent="0.25">
      <c r="A230" s="26"/>
      <c r="B230" t="s">
        <v>39</v>
      </c>
      <c r="C230" t="s">
        <v>30</v>
      </c>
      <c r="D230" t="s">
        <v>31</v>
      </c>
      <c r="E230" t="s">
        <v>9</v>
      </c>
      <c r="F230" t="s">
        <v>10</v>
      </c>
      <c r="G230" t="s">
        <v>11</v>
      </c>
      <c r="H230" t="s">
        <v>18</v>
      </c>
      <c r="I230" s="1">
        <v>2.0452767494162099E-13</v>
      </c>
      <c r="J230" s="4"/>
      <c r="K230" s="2"/>
    </row>
    <row r="231" spans="1:11" hidden="1" x14ac:dyDescent="0.25">
      <c r="A231" s="26"/>
      <c r="B231" t="s">
        <v>39</v>
      </c>
      <c r="C231" t="s">
        <v>30</v>
      </c>
      <c r="D231" t="s">
        <v>31</v>
      </c>
      <c r="E231" t="s">
        <v>28</v>
      </c>
      <c r="F231" t="s">
        <v>10</v>
      </c>
      <c r="G231" t="s">
        <v>11</v>
      </c>
      <c r="H231" t="s">
        <v>18</v>
      </c>
      <c r="I231" s="1">
        <v>-1.4240042955299399E-13</v>
      </c>
      <c r="J231" s="4"/>
      <c r="K231" s="2"/>
    </row>
    <row r="232" spans="1:11" hidden="1" x14ac:dyDescent="0.25">
      <c r="A232" s="26"/>
      <c r="B232" t="s">
        <v>39</v>
      </c>
      <c r="C232" t="s">
        <v>30</v>
      </c>
      <c r="D232" t="s">
        <v>32</v>
      </c>
      <c r="E232" t="s">
        <v>9</v>
      </c>
      <c r="F232" t="s">
        <v>10</v>
      </c>
      <c r="G232" t="s">
        <v>11</v>
      </c>
      <c r="H232" t="s">
        <v>18</v>
      </c>
      <c r="I232" s="1">
        <v>4.1280706895439801E-14</v>
      </c>
      <c r="J232" s="4"/>
      <c r="K232" s="2"/>
    </row>
    <row r="233" spans="1:11" hidden="1" x14ac:dyDescent="0.25">
      <c r="A233" s="26"/>
      <c r="B233" t="s">
        <v>39</v>
      </c>
      <c r="C233" t="s">
        <v>30</v>
      </c>
      <c r="D233" t="s">
        <v>32</v>
      </c>
      <c r="E233" t="s">
        <v>28</v>
      </c>
      <c r="F233" t="s">
        <v>10</v>
      </c>
      <c r="G233" t="s">
        <v>11</v>
      </c>
      <c r="H233" t="s">
        <v>18</v>
      </c>
      <c r="I233" s="1">
        <v>-6.8297980931799403E-14</v>
      </c>
      <c r="J233" s="4"/>
      <c r="K233" s="2"/>
    </row>
    <row r="234" spans="1:11" hidden="1" x14ac:dyDescent="0.25">
      <c r="A234" s="26"/>
      <c r="B234" s="2" t="s">
        <v>39</v>
      </c>
      <c r="C234" s="2" t="s">
        <v>36</v>
      </c>
      <c r="D234" s="2" t="s">
        <v>37</v>
      </c>
      <c r="E234" s="2" t="s">
        <v>9</v>
      </c>
      <c r="F234" t="s">
        <v>10</v>
      </c>
      <c r="G234" t="s">
        <v>11</v>
      </c>
      <c r="H234" t="s">
        <v>18</v>
      </c>
      <c r="I234">
        <v>5100.3239648478202</v>
      </c>
      <c r="J234" s="9"/>
      <c r="K234" s="2"/>
    </row>
    <row r="235" spans="1:11" hidden="1" x14ac:dyDescent="0.25">
      <c r="A235" s="26"/>
      <c r="B235" s="2" t="s">
        <v>39</v>
      </c>
      <c r="C235" s="2" t="s">
        <v>36</v>
      </c>
      <c r="D235" s="2" t="s">
        <v>37</v>
      </c>
      <c r="E235" s="8" t="s">
        <v>28</v>
      </c>
      <c r="H235" t="s">
        <v>18</v>
      </c>
      <c r="I235">
        <v>5319.94626926828</v>
      </c>
      <c r="J235" s="4"/>
      <c r="K235" s="2"/>
    </row>
    <row r="236" spans="1:11" hidden="1" x14ac:dyDescent="0.25">
      <c r="A236" s="26"/>
      <c r="B236" t="s">
        <v>39</v>
      </c>
      <c r="C236" t="s">
        <v>36</v>
      </c>
      <c r="D236" t="s">
        <v>38</v>
      </c>
      <c r="E236" t="s">
        <v>9</v>
      </c>
      <c r="F236" t="s">
        <v>10</v>
      </c>
      <c r="G236" t="s">
        <v>11</v>
      </c>
      <c r="H236" t="s">
        <v>18</v>
      </c>
      <c r="I236">
        <v>5039.2869274954301</v>
      </c>
      <c r="J236" s="9"/>
      <c r="K236" s="2"/>
    </row>
    <row r="237" spans="1:11" hidden="1" x14ac:dyDescent="0.25">
      <c r="A237" s="26"/>
      <c r="B237" t="s">
        <v>39</v>
      </c>
      <c r="C237" t="s">
        <v>36</v>
      </c>
      <c r="D237" t="s">
        <v>38</v>
      </c>
      <c r="E237" t="s">
        <v>28</v>
      </c>
      <c r="H237" t="s">
        <v>18</v>
      </c>
      <c r="I237">
        <v>5311.0993242450504</v>
      </c>
      <c r="J237" s="4"/>
      <c r="K237" s="2"/>
    </row>
    <row r="238" spans="1:11" hidden="1" x14ac:dyDescent="0.25">
      <c r="A238" s="26"/>
      <c r="B238" t="s">
        <v>39</v>
      </c>
      <c r="C238" t="s">
        <v>33</v>
      </c>
      <c r="D238" t="s">
        <v>34</v>
      </c>
      <c r="E238" t="s">
        <v>9</v>
      </c>
      <c r="F238" t="s">
        <v>10</v>
      </c>
      <c r="G238" t="s">
        <v>11</v>
      </c>
      <c r="H238" t="s">
        <v>18</v>
      </c>
      <c r="I238">
        <v>521.612257</v>
      </c>
      <c r="J238" s="4"/>
      <c r="K238" s="2"/>
    </row>
    <row r="239" spans="1:11" hidden="1" x14ac:dyDescent="0.25">
      <c r="A239" s="26"/>
      <c r="B239" t="s">
        <v>39</v>
      </c>
      <c r="C239" t="s">
        <v>33</v>
      </c>
      <c r="D239" t="s">
        <v>34</v>
      </c>
      <c r="E239" t="s">
        <v>28</v>
      </c>
      <c r="F239" t="s">
        <v>10</v>
      </c>
      <c r="G239" t="s">
        <v>11</v>
      </c>
      <c r="H239" t="s">
        <v>18</v>
      </c>
      <c r="I239">
        <v>580.85859349999998</v>
      </c>
      <c r="J239" s="4"/>
      <c r="K239" s="2"/>
    </row>
    <row r="240" spans="1:11" hidden="1" x14ac:dyDescent="0.25">
      <c r="A240" s="26"/>
      <c r="B240" t="s">
        <v>39</v>
      </c>
      <c r="C240" t="s">
        <v>33</v>
      </c>
      <c r="D240" t="s">
        <v>35</v>
      </c>
      <c r="E240" t="s">
        <v>9</v>
      </c>
      <c r="F240" t="s">
        <v>10</v>
      </c>
      <c r="G240" t="s">
        <v>11</v>
      </c>
      <c r="H240" t="s">
        <v>18</v>
      </c>
      <c r="I240">
        <v>558.53900529999999</v>
      </c>
      <c r="J240" s="4"/>
      <c r="K240" s="2"/>
    </row>
    <row r="241" spans="1:11" hidden="1" x14ac:dyDescent="0.25">
      <c r="A241" s="26"/>
      <c r="B241" t="s">
        <v>39</v>
      </c>
      <c r="C241" t="s">
        <v>33</v>
      </c>
      <c r="D241" t="s">
        <v>35</v>
      </c>
      <c r="E241" t="s">
        <v>28</v>
      </c>
      <c r="F241" t="s">
        <v>10</v>
      </c>
      <c r="G241" t="s">
        <v>11</v>
      </c>
      <c r="H241" t="s">
        <v>18</v>
      </c>
      <c r="I241">
        <v>580.86868300000003</v>
      </c>
      <c r="J241" s="4"/>
      <c r="K241" s="2"/>
    </row>
    <row r="242" spans="1:11" x14ac:dyDescent="0.25">
      <c r="A242" s="26">
        <v>16</v>
      </c>
      <c r="B242" t="s">
        <v>6</v>
      </c>
      <c r="C242" t="s">
        <v>7</v>
      </c>
      <c r="D242" t="s">
        <v>8</v>
      </c>
      <c r="E242" t="s">
        <v>9</v>
      </c>
      <c r="F242" t="s">
        <v>10</v>
      </c>
      <c r="G242" t="s">
        <v>11</v>
      </c>
      <c r="H242" t="s">
        <v>27</v>
      </c>
      <c r="I242" s="6">
        <v>0</v>
      </c>
      <c r="J242" s="10"/>
      <c r="K242" s="2"/>
    </row>
    <row r="243" spans="1:11" x14ac:dyDescent="0.25">
      <c r="A243" s="26"/>
      <c r="B243" t="s">
        <v>6</v>
      </c>
      <c r="C243" t="s">
        <v>7</v>
      </c>
      <c r="D243" t="s">
        <v>8</v>
      </c>
      <c r="E243" t="s">
        <v>28</v>
      </c>
      <c r="F243" t="s">
        <v>10</v>
      </c>
      <c r="G243" t="s">
        <v>11</v>
      </c>
      <c r="H243" t="s">
        <v>27</v>
      </c>
      <c r="I243" s="6">
        <v>4.8620200000000002</v>
      </c>
      <c r="K243" s="2"/>
    </row>
    <row r="244" spans="1:11" x14ac:dyDescent="0.25">
      <c r="A244" s="26"/>
      <c r="B244" t="s">
        <v>6</v>
      </c>
      <c r="C244" t="s">
        <v>7</v>
      </c>
      <c r="D244" t="s">
        <v>29</v>
      </c>
      <c r="E244" t="s">
        <v>9</v>
      </c>
      <c r="F244" t="s">
        <v>10</v>
      </c>
      <c r="G244" t="s">
        <v>11</v>
      </c>
      <c r="H244" t="s">
        <v>27</v>
      </c>
      <c r="I244" s="6">
        <v>0</v>
      </c>
      <c r="J244" s="10"/>
      <c r="K244" s="2"/>
    </row>
    <row r="245" spans="1:11" x14ac:dyDescent="0.25">
      <c r="A245" s="26"/>
      <c r="B245" t="s">
        <v>6</v>
      </c>
      <c r="C245" t="s">
        <v>7</v>
      </c>
      <c r="D245" t="s">
        <v>29</v>
      </c>
      <c r="E245" t="s">
        <v>28</v>
      </c>
      <c r="F245" t="s">
        <v>10</v>
      </c>
      <c r="G245" t="s">
        <v>11</v>
      </c>
      <c r="H245" t="s">
        <v>27</v>
      </c>
      <c r="I245" s="6">
        <v>5.3220821212121203</v>
      </c>
      <c r="J245" s="11">
        <f>I245/1000</f>
        <v>5.3220821212121208E-3</v>
      </c>
      <c r="K245" s="2">
        <f>I245/$I$245</f>
        <v>1</v>
      </c>
    </row>
    <row r="246" spans="1:11" hidden="1" x14ac:dyDescent="0.25">
      <c r="A246" s="26"/>
      <c r="B246" t="s">
        <v>6</v>
      </c>
      <c r="C246" t="s">
        <v>30</v>
      </c>
      <c r="D246" t="s">
        <v>31</v>
      </c>
      <c r="E246" t="s">
        <v>9</v>
      </c>
      <c r="F246" t="s">
        <v>10</v>
      </c>
      <c r="G246" t="s">
        <v>11</v>
      </c>
      <c r="H246" t="s">
        <v>27</v>
      </c>
      <c r="I246">
        <v>7.8789872205438103</v>
      </c>
      <c r="J246" s="4"/>
      <c r="K246" s="2"/>
    </row>
    <row r="247" spans="1:11" hidden="1" x14ac:dyDescent="0.25">
      <c r="A247" s="26"/>
      <c r="B247" t="s">
        <v>6</v>
      </c>
      <c r="C247" t="s">
        <v>30</v>
      </c>
      <c r="D247" t="s">
        <v>31</v>
      </c>
      <c r="E247" t="s">
        <v>28</v>
      </c>
      <c r="F247" t="s">
        <v>10</v>
      </c>
      <c r="G247" t="s">
        <v>11</v>
      </c>
      <c r="H247" t="s">
        <v>27</v>
      </c>
      <c r="I247">
        <v>8.9124498122065692</v>
      </c>
      <c r="J247" s="4"/>
      <c r="K247" s="2"/>
    </row>
    <row r="248" spans="1:11" hidden="1" x14ac:dyDescent="0.25">
      <c r="A248" s="26"/>
      <c r="B248" t="s">
        <v>6</v>
      </c>
      <c r="C248" t="s">
        <v>30</v>
      </c>
      <c r="D248" t="s">
        <v>32</v>
      </c>
      <c r="E248" t="s">
        <v>9</v>
      </c>
      <c r="F248" t="s">
        <v>10</v>
      </c>
      <c r="G248" t="s">
        <v>11</v>
      </c>
      <c r="H248" t="s">
        <v>27</v>
      </c>
      <c r="I248">
        <v>7.9655501421394703</v>
      </c>
      <c r="J248" s="4"/>
      <c r="K248" s="2"/>
    </row>
    <row r="249" spans="1:11" hidden="1" x14ac:dyDescent="0.25">
      <c r="A249" s="26"/>
      <c r="B249" t="s">
        <v>6</v>
      </c>
      <c r="C249" t="s">
        <v>30</v>
      </c>
      <c r="D249" t="s">
        <v>32</v>
      </c>
      <c r="E249" t="s">
        <v>28</v>
      </c>
      <c r="F249" t="s">
        <v>10</v>
      </c>
      <c r="G249" t="s">
        <v>11</v>
      </c>
      <c r="H249" t="s">
        <v>27</v>
      </c>
      <c r="I249">
        <v>9.0632699999999993</v>
      </c>
      <c r="J249" s="4"/>
      <c r="K249" s="2"/>
    </row>
    <row r="250" spans="1:11" hidden="1" x14ac:dyDescent="0.25">
      <c r="A250" s="26"/>
      <c r="B250" t="s">
        <v>6</v>
      </c>
      <c r="C250" t="s">
        <v>33</v>
      </c>
      <c r="D250" s="4" t="s">
        <v>34</v>
      </c>
      <c r="E250" s="4" t="s">
        <v>9</v>
      </c>
      <c r="F250" s="4" t="s">
        <v>10</v>
      </c>
      <c r="G250" s="4" t="s">
        <v>11</v>
      </c>
      <c r="H250" t="s">
        <v>27</v>
      </c>
      <c r="I250" s="6">
        <v>1.5430537280000001</v>
      </c>
      <c r="J250" s="9"/>
      <c r="K250" s="2"/>
    </row>
    <row r="251" spans="1:11" hidden="1" x14ac:dyDescent="0.25">
      <c r="A251" s="26"/>
      <c r="B251" t="s">
        <v>6</v>
      </c>
      <c r="C251" t="s">
        <v>33</v>
      </c>
      <c r="D251" s="4" t="s">
        <v>34</v>
      </c>
      <c r="E251" s="4" t="s">
        <v>28</v>
      </c>
      <c r="F251" s="4" t="s">
        <v>10</v>
      </c>
      <c r="G251" s="4" t="s">
        <v>11</v>
      </c>
      <c r="H251" t="s">
        <v>27</v>
      </c>
      <c r="I251" s="6">
        <v>7.4670762499999999</v>
      </c>
      <c r="J251" s="4"/>
      <c r="K251" s="2"/>
    </row>
    <row r="252" spans="1:11" hidden="1" x14ac:dyDescent="0.25">
      <c r="A252" s="26"/>
      <c r="B252" t="s">
        <v>6</v>
      </c>
      <c r="C252" t="s">
        <v>33</v>
      </c>
      <c r="D252" s="4" t="s">
        <v>35</v>
      </c>
      <c r="E252" s="4" t="s">
        <v>9</v>
      </c>
      <c r="F252" s="4" t="s">
        <v>10</v>
      </c>
      <c r="G252" s="4" t="s">
        <v>11</v>
      </c>
      <c r="H252" t="s">
        <v>27</v>
      </c>
      <c r="I252" s="6">
        <v>5.9363462059999996</v>
      </c>
      <c r="J252" s="9"/>
      <c r="K252" s="2"/>
    </row>
    <row r="253" spans="1:11" hidden="1" x14ac:dyDescent="0.25">
      <c r="A253" s="26"/>
      <c r="B253" t="s">
        <v>6</v>
      </c>
      <c r="C253" t="s">
        <v>33</v>
      </c>
      <c r="D253" s="4" t="s">
        <v>35</v>
      </c>
      <c r="E253" s="4" t="s">
        <v>28</v>
      </c>
      <c r="F253" s="4" t="s">
        <v>10</v>
      </c>
      <c r="G253" s="4" t="s">
        <v>11</v>
      </c>
      <c r="H253" t="s">
        <v>27</v>
      </c>
      <c r="I253" s="6">
        <v>8.6864678529999999</v>
      </c>
      <c r="J253" s="4"/>
      <c r="K253" s="2"/>
    </row>
    <row r="254" spans="1:11" hidden="1" x14ac:dyDescent="0.25">
      <c r="A254" s="26"/>
      <c r="B254" t="s">
        <v>6</v>
      </c>
      <c r="C254" t="s">
        <v>36</v>
      </c>
      <c r="D254" t="s">
        <v>37</v>
      </c>
      <c r="E254" t="s">
        <v>9</v>
      </c>
      <c r="F254" s="2" t="s">
        <v>10</v>
      </c>
      <c r="G254" s="2" t="s">
        <v>11</v>
      </c>
      <c r="H254" s="4" t="s">
        <v>27</v>
      </c>
      <c r="I254" s="4">
        <v>0</v>
      </c>
      <c r="J254" s="4"/>
      <c r="K254" s="2"/>
    </row>
    <row r="255" spans="1:11" hidden="1" x14ac:dyDescent="0.25">
      <c r="A255" s="26"/>
      <c r="B255" t="s">
        <v>6</v>
      </c>
      <c r="C255" t="s">
        <v>36</v>
      </c>
      <c r="D255" t="s">
        <v>37</v>
      </c>
      <c r="E255" t="s">
        <v>28</v>
      </c>
      <c r="F255" s="2" t="s">
        <v>10</v>
      </c>
      <c r="G255" s="2" t="s">
        <v>11</v>
      </c>
      <c r="H255" s="4" t="s">
        <v>27</v>
      </c>
      <c r="I255" s="4">
        <v>0</v>
      </c>
      <c r="J255" s="4"/>
      <c r="K255" s="2"/>
    </row>
    <row r="256" spans="1:11" hidden="1" x14ac:dyDescent="0.25">
      <c r="A256" s="26"/>
      <c r="B256" t="s">
        <v>6</v>
      </c>
      <c r="C256" t="s">
        <v>36</v>
      </c>
      <c r="D256" t="s">
        <v>38</v>
      </c>
      <c r="E256" t="s">
        <v>9</v>
      </c>
      <c r="F256" s="2" t="s">
        <v>10</v>
      </c>
      <c r="G256" s="2" t="s">
        <v>11</v>
      </c>
      <c r="H256" s="4" t="s">
        <v>27</v>
      </c>
      <c r="I256" s="4">
        <v>0</v>
      </c>
      <c r="J256" s="4"/>
      <c r="K256" s="2"/>
    </row>
    <row r="257" spans="1:11" hidden="1" x14ac:dyDescent="0.25">
      <c r="A257" s="26"/>
      <c r="B257" t="s">
        <v>6</v>
      </c>
      <c r="C257" t="s">
        <v>36</v>
      </c>
      <c r="D257" t="s">
        <v>38</v>
      </c>
      <c r="E257" t="s">
        <v>28</v>
      </c>
      <c r="F257" s="2" t="s">
        <v>10</v>
      </c>
      <c r="G257" s="2" t="s">
        <v>11</v>
      </c>
      <c r="H257" s="4" t="s">
        <v>27</v>
      </c>
      <c r="I257" s="4">
        <v>0</v>
      </c>
      <c r="J257" s="4"/>
      <c r="K257" s="2"/>
    </row>
    <row r="258" spans="1:11" hidden="1" x14ac:dyDescent="0.25">
      <c r="A258" s="26">
        <v>17</v>
      </c>
      <c r="B258" t="s">
        <v>39</v>
      </c>
      <c r="C258" t="s">
        <v>7</v>
      </c>
      <c r="D258" t="s">
        <v>8</v>
      </c>
      <c r="E258" t="s">
        <v>9</v>
      </c>
      <c r="F258" t="s">
        <v>10</v>
      </c>
      <c r="G258" t="s">
        <v>11</v>
      </c>
      <c r="H258" t="s">
        <v>27</v>
      </c>
      <c r="I258">
        <v>0</v>
      </c>
      <c r="J258"/>
    </row>
    <row r="259" spans="1:11" hidden="1" x14ac:dyDescent="0.25">
      <c r="A259" s="26"/>
      <c r="B259" t="s">
        <v>39</v>
      </c>
      <c r="C259" t="s">
        <v>7</v>
      </c>
      <c r="D259" t="s">
        <v>8</v>
      </c>
      <c r="E259" t="s">
        <v>28</v>
      </c>
      <c r="F259" t="s">
        <v>10</v>
      </c>
      <c r="G259" t="s">
        <v>11</v>
      </c>
      <c r="H259" t="s">
        <v>27</v>
      </c>
      <c r="I259">
        <v>0</v>
      </c>
      <c r="J259"/>
    </row>
    <row r="260" spans="1:11" hidden="1" x14ac:dyDescent="0.25">
      <c r="A260" s="26"/>
      <c r="B260" t="s">
        <v>39</v>
      </c>
      <c r="C260" t="s">
        <v>7</v>
      </c>
      <c r="D260" t="s">
        <v>29</v>
      </c>
      <c r="E260" t="s">
        <v>9</v>
      </c>
      <c r="F260" t="s">
        <v>10</v>
      </c>
      <c r="G260" t="s">
        <v>11</v>
      </c>
      <c r="H260" t="s">
        <v>27</v>
      </c>
      <c r="I260">
        <v>0</v>
      </c>
      <c r="J260"/>
    </row>
    <row r="261" spans="1:11" hidden="1" x14ac:dyDescent="0.25">
      <c r="A261" s="26"/>
      <c r="B261" t="s">
        <v>39</v>
      </c>
      <c r="C261" t="s">
        <v>7</v>
      </c>
      <c r="D261" t="s">
        <v>29</v>
      </c>
      <c r="E261" t="s">
        <v>28</v>
      </c>
      <c r="F261" t="s">
        <v>10</v>
      </c>
      <c r="G261" t="s">
        <v>11</v>
      </c>
      <c r="H261" t="s">
        <v>27</v>
      </c>
      <c r="I261">
        <v>0</v>
      </c>
      <c r="J261" s="11">
        <f>I261/1000</f>
        <v>0</v>
      </c>
      <c r="K261" s="2">
        <f>I261/$I$245</f>
        <v>0</v>
      </c>
    </row>
    <row r="262" spans="1:11" hidden="1" x14ac:dyDescent="0.25">
      <c r="A262" s="26"/>
      <c r="B262" t="s">
        <v>39</v>
      </c>
      <c r="C262" t="s">
        <v>30</v>
      </c>
      <c r="D262" t="s">
        <v>31</v>
      </c>
      <c r="E262" t="s">
        <v>9</v>
      </c>
      <c r="F262" t="s">
        <v>10</v>
      </c>
      <c r="G262" t="s">
        <v>11</v>
      </c>
      <c r="H262" t="s">
        <v>27</v>
      </c>
      <c r="I262">
        <v>6.8591567580240103</v>
      </c>
      <c r="J262"/>
    </row>
    <row r="263" spans="1:11" hidden="1" x14ac:dyDescent="0.25">
      <c r="A263" s="26"/>
      <c r="B263" t="s">
        <v>39</v>
      </c>
      <c r="C263" t="s">
        <v>30</v>
      </c>
      <c r="D263" t="s">
        <v>31</v>
      </c>
      <c r="E263" t="s">
        <v>28</v>
      </c>
      <c r="F263" t="s">
        <v>10</v>
      </c>
      <c r="G263" t="s">
        <v>11</v>
      </c>
      <c r="H263" t="s">
        <v>27</v>
      </c>
      <c r="I263">
        <v>7.1853534853437004</v>
      </c>
      <c r="J263"/>
    </row>
    <row r="264" spans="1:11" hidden="1" x14ac:dyDescent="0.25">
      <c r="A264" s="26"/>
      <c r="B264" t="s">
        <v>39</v>
      </c>
      <c r="C264" t="s">
        <v>30</v>
      </c>
      <c r="D264" t="s">
        <v>32</v>
      </c>
      <c r="E264" t="s">
        <v>9</v>
      </c>
      <c r="F264" t="s">
        <v>10</v>
      </c>
      <c r="G264" t="s">
        <v>11</v>
      </c>
      <c r="H264" t="s">
        <v>27</v>
      </c>
      <c r="I264">
        <v>6.9199042805284696</v>
      </c>
      <c r="J264"/>
    </row>
    <row r="265" spans="1:11" hidden="1" x14ac:dyDescent="0.25">
      <c r="A265" s="26"/>
      <c r="B265" t="s">
        <v>39</v>
      </c>
      <c r="C265" t="s">
        <v>30</v>
      </c>
      <c r="D265" t="s">
        <v>32</v>
      </c>
      <c r="E265" t="s">
        <v>28</v>
      </c>
      <c r="F265" t="s">
        <v>10</v>
      </c>
      <c r="G265" t="s">
        <v>11</v>
      </c>
      <c r="H265" t="s">
        <v>27</v>
      </c>
      <c r="I265">
        <v>7.3354892977644299</v>
      </c>
      <c r="J265"/>
    </row>
    <row r="266" spans="1:11" hidden="1" x14ac:dyDescent="0.25">
      <c r="A266" s="26"/>
      <c r="B266" s="2" t="s">
        <v>39</v>
      </c>
      <c r="C266" s="2" t="s">
        <v>36</v>
      </c>
      <c r="D266" s="2" t="s">
        <v>37</v>
      </c>
      <c r="E266" s="2" t="s">
        <v>9</v>
      </c>
      <c r="F266" t="s">
        <v>10</v>
      </c>
      <c r="G266" t="s">
        <v>11</v>
      </c>
      <c r="H266" t="s">
        <v>27</v>
      </c>
      <c r="I266">
        <v>0</v>
      </c>
      <c r="J266"/>
    </row>
    <row r="267" spans="1:11" hidden="1" x14ac:dyDescent="0.25">
      <c r="A267" s="26"/>
      <c r="B267" s="2" t="s">
        <v>39</v>
      </c>
      <c r="C267" s="2" t="s">
        <v>36</v>
      </c>
      <c r="D267" s="2" t="s">
        <v>37</v>
      </c>
      <c r="E267" s="8" t="s">
        <v>28</v>
      </c>
      <c r="H267" t="s">
        <v>27</v>
      </c>
      <c r="I267">
        <v>0</v>
      </c>
      <c r="J267"/>
    </row>
    <row r="268" spans="1:11" hidden="1" x14ac:dyDescent="0.25">
      <c r="A268" s="26"/>
      <c r="B268" t="s">
        <v>39</v>
      </c>
      <c r="C268" t="s">
        <v>36</v>
      </c>
      <c r="D268" t="s">
        <v>38</v>
      </c>
      <c r="E268" t="s">
        <v>9</v>
      </c>
      <c r="F268" t="s">
        <v>10</v>
      </c>
      <c r="G268" t="s">
        <v>11</v>
      </c>
      <c r="H268" t="s">
        <v>27</v>
      </c>
      <c r="I268">
        <v>0</v>
      </c>
      <c r="J268"/>
    </row>
    <row r="269" spans="1:11" hidden="1" x14ac:dyDescent="0.25">
      <c r="A269" s="26"/>
      <c r="B269" t="s">
        <v>39</v>
      </c>
      <c r="C269" t="s">
        <v>36</v>
      </c>
      <c r="D269" t="s">
        <v>38</v>
      </c>
      <c r="E269" t="s">
        <v>28</v>
      </c>
      <c r="H269" t="s">
        <v>27</v>
      </c>
      <c r="I269">
        <v>0</v>
      </c>
      <c r="J269"/>
    </row>
    <row r="270" spans="1:11" hidden="1" x14ac:dyDescent="0.25">
      <c r="A270" s="26"/>
      <c r="B270" t="s">
        <v>39</v>
      </c>
      <c r="C270" t="s">
        <v>33</v>
      </c>
      <c r="D270" t="s">
        <v>34</v>
      </c>
      <c r="E270" t="s">
        <v>9</v>
      </c>
      <c r="F270" t="s">
        <v>10</v>
      </c>
      <c r="G270" t="s">
        <v>11</v>
      </c>
      <c r="H270" t="s">
        <v>27</v>
      </c>
      <c r="I270" s="6">
        <v>2.8124964380000002</v>
      </c>
      <c r="J270"/>
    </row>
    <row r="271" spans="1:11" hidden="1" x14ac:dyDescent="0.25">
      <c r="A271" s="26"/>
      <c r="B271" t="s">
        <v>39</v>
      </c>
      <c r="C271" t="s">
        <v>33</v>
      </c>
      <c r="D271" t="s">
        <v>34</v>
      </c>
      <c r="E271" t="s">
        <v>28</v>
      </c>
      <c r="H271" t="s">
        <v>27</v>
      </c>
      <c r="I271" s="6">
        <v>5.9044886930000002</v>
      </c>
      <c r="J271"/>
    </row>
    <row r="272" spans="1:11" hidden="1" x14ac:dyDescent="0.25">
      <c r="A272" s="26"/>
      <c r="B272" t="s">
        <v>39</v>
      </c>
      <c r="C272" t="s">
        <v>33</v>
      </c>
      <c r="D272" t="s">
        <v>35</v>
      </c>
      <c r="E272" t="s">
        <v>9</v>
      </c>
      <c r="F272" t="s">
        <v>10</v>
      </c>
      <c r="G272" t="s">
        <v>11</v>
      </c>
      <c r="H272" t="s">
        <v>27</v>
      </c>
      <c r="I272" s="6">
        <v>5.0482484650000004</v>
      </c>
      <c r="J272"/>
    </row>
    <row r="273" spans="1:11" hidden="1" x14ac:dyDescent="0.25">
      <c r="A273" s="26"/>
      <c r="B273" t="s">
        <v>39</v>
      </c>
      <c r="C273" t="s">
        <v>33</v>
      </c>
      <c r="D273" t="s">
        <v>35</v>
      </c>
      <c r="E273" t="s">
        <v>28</v>
      </c>
      <c r="F273" t="s">
        <v>10</v>
      </c>
      <c r="G273" t="s">
        <v>11</v>
      </c>
      <c r="H273" t="s">
        <v>27</v>
      </c>
      <c r="I273" s="6">
        <v>6.9828552930000001</v>
      </c>
      <c r="J273"/>
    </row>
    <row r="274" spans="1:11" hidden="1" x14ac:dyDescent="0.25">
      <c r="A274" s="26">
        <v>18</v>
      </c>
      <c r="B274" t="s">
        <v>6</v>
      </c>
      <c r="C274" t="s">
        <v>7</v>
      </c>
      <c r="D274" t="s">
        <v>8</v>
      </c>
      <c r="E274" t="s">
        <v>9</v>
      </c>
      <c r="F274" t="s">
        <v>10</v>
      </c>
      <c r="G274" t="s">
        <v>11</v>
      </c>
      <c r="H274" t="s">
        <v>25</v>
      </c>
      <c r="I274">
        <v>0</v>
      </c>
      <c r="J274"/>
    </row>
    <row r="275" spans="1:11" hidden="1" x14ac:dyDescent="0.25">
      <c r="A275" s="26"/>
      <c r="B275" t="s">
        <v>6</v>
      </c>
      <c r="C275" t="s">
        <v>7</v>
      </c>
      <c r="D275" t="s">
        <v>8</v>
      </c>
      <c r="E275" t="s">
        <v>28</v>
      </c>
      <c r="F275" t="s">
        <v>10</v>
      </c>
      <c r="G275" t="s">
        <v>11</v>
      </c>
      <c r="H275" t="s">
        <v>25</v>
      </c>
      <c r="I275">
        <v>0</v>
      </c>
      <c r="J275"/>
    </row>
    <row r="276" spans="1:11" hidden="1" x14ac:dyDescent="0.25">
      <c r="A276" s="26"/>
      <c r="B276" t="s">
        <v>6</v>
      </c>
      <c r="C276" t="s">
        <v>7</v>
      </c>
      <c r="D276" t="s">
        <v>29</v>
      </c>
      <c r="E276" t="s">
        <v>9</v>
      </c>
      <c r="F276" t="s">
        <v>10</v>
      </c>
      <c r="G276" t="s">
        <v>11</v>
      </c>
      <c r="H276" t="s">
        <v>25</v>
      </c>
      <c r="I276">
        <v>0</v>
      </c>
      <c r="J276"/>
    </row>
    <row r="277" spans="1:11" hidden="1" x14ac:dyDescent="0.25">
      <c r="A277" s="26"/>
      <c r="B277" t="s">
        <v>6</v>
      </c>
      <c r="C277" t="s">
        <v>7</v>
      </c>
      <c r="D277" t="s">
        <v>29</v>
      </c>
      <c r="E277" t="s">
        <v>28</v>
      </c>
      <c r="F277" t="s">
        <v>10</v>
      </c>
      <c r="G277" t="s">
        <v>11</v>
      </c>
      <c r="H277" t="s">
        <v>25</v>
      </c>
      <c r="I277">
        <v>0</v>
      </c>
      <c r="J277"/>
    </row>
    <row r="278" spans="1:11" hidden="1" x14ac:dyDescent="0.25">
      <c r="A278" s="26"/>
      <c r="B278" t="s">
        <v>6</v>
      </c>
      <c r="C278" t="s">
        <v>30</v>
      </c>
      <c r="D278" t="s">
        <v>31</v>
      </c>
      <c r="E278" t="s">
        <v>9</v>
      </c>
      <c r="F278" t="s">
        <v>10</v>
      </c>
      <c r="G278" t="s">
        <v>11</v>
      </c>
      <c r="H278" t="s">
        <v>25</v>
      </c>
      <c r="I278">
        <v>0</v>
      </c>
      <c r="J278"/>
    </row>
    <row r="279" spans="1:11" hidden="1" x14ac:dyDescent="0.25">
      <c r="A279" s="26"/>
      <c r="B279" t="s">
        <v>6</v>
      </c>
      <c r="C279" t="s">
        <v>30</v>
      </c>
      <c r="D279" t="s">
        <v>31</v>
      </c>
      <c r="E279" t="s">
        <v>28</v>
      </c>
      <c r="F279" t="s">
        <v>10</v>
      </c>
      <c r="G279" t="s">
        <v>11</v>
      </c>
      <c r="H279" t="s">
        <v>25</v>
      </c>
      <c r="I279">
        <v>0</v>
      </c>
      <c r="J279" s="11">
        <f>I279/1000</f>
        <v>0</v>
      </c>
      <c r="K279" s="2">
        <f>I279/$I$245</f>
        <v>0</v>
      </c>
    </row>
    <row r="280" spans="1:11" hidden="1" x14ac:dyDescent="0.25">
      <c r="A280" s="26"/>
      <c r="B280" t="s">
        <v>6</v>
      </c>
      <c r="C280" t="s">
        <v>30</v>
      </c>
      <c r="D280" t="s">
        <v>32</v>
      </c>
      <c r="E280" t="s">
        <v>9</v>
      </c>
      <c r="F280" t="s">
        <v>10</v>
      </c>
      <c r="G280" t="s">
        <v>11</v>
      </c>
      <c r="H280" t="s">
        <v>25</v>
      </c>
      <c r="I280">
        <v>0</v>
      </c>
      <c r="J280"/>
    </row>
    <row r="281" spans="1:11" hidden="1" x14ac:dyDescent="0.25">
      <c r="A281" s="26"/>
      <c r="B281" t="s">
        <v>6</v>
      </c>
      <c r="C281" t="s">
        <v>30</v>
      </c>
      <c r="D281" t="s">
        <v>32</v>
      </c>
      <c r="E281" t="s">
        <v>28</v>
      </c>
      <c r="F281" t="s">
        <v>10</v>
      </c>
      <c r="G281" t="s">
        <v>11</v>
      </c>
      <c r="H281" t="s">
        <v>25</v>
      </c>
      <c r="I281">
        <v>0</v>
      </c>
      <c r="J281"/>
    </row>
    <row r="282" spans="1:11" hidden="1" x14ac:dyDescent="0.25">
      <c r="A282" s="26"/>
      <c r="B282" t="s">
        <v>6</v>
      </c>
      <c r="C282" t="s">
        <v>33</v>
      </c>
      <c r="D282" s="4" t="s">
        <v>34</v>
      </c>
      <c r="E282" s="4" t="s">
        <v>9</v>
      </c>
      <c r="F282" s="4" t="s">
        <v>10</v>
      </c>
      <c r="G282" s="4" t="s">
        <v>11</v>
      </c>
      <c r="H282" t="s">
        <v>25</v>
      </c>
      <c r="I282">
        <v>0</v>
      </c>
      <c r="J282"/>
    </row>
    <row r="283" spans="1:11" hidden="1" x14ac:dyDescent="0.25">
      <c r="A283" s="26"/>
      <c r="B283" t="s">
        <v>6</v>
      </c>
      <c r="C283" t="s">
        <v>33</v>
      </c>
      <c r="D283" s="4" t="s">
        <v>34</v>
      </c>
      <c r="E283" s="4" t="s">
        <v>28</v>
      </c>
      <c r="F283" s="4" t="s">
        <v>10</v>
      </c>
      <c r="G283" s="4" t="s">
        <v>11</v>
      </c>
      <c r="H283" t="s">
        <v>25</v>
      </c>
      <c r="I283">
        <v>0</v>
      </c>
      <c r="J283"/>
    </row>
    <row r="284" spans="1:11" hidden="1" x14ac:dyDescent="0.25">
      <c r="A284" s="26"/>
      <c r="B284" t="s">
        <v>6</v>
      </c>
      <c r="C284" t="s">
        <v>33</v>
      </c>
      <c r="D284" s="4" t="s">
        <v>35</v>
      </c>
      <c r="E284" s="4" t="s">
        <v>9</v>
      </c>
      <c r="F284" s="4" t="s">
        <v>10</v>
      </c>
      <c r="G284" s="4" t="s">
        <v>11</v>
      </c>
      <c r="H284" t="s">
        <v>25</v>
      </c>
      <c r="I284">
        <v>0</v>
      </c>
      <c r="J284"/>
    </row>
    <row r="285" spans="1:11" hidden="1" x14ac:dyDescent="0.25">
      <c r="A285" s="26"/>
      <c r="B285" t="s">
        <v>6</v>
      </c>
      <c r="C285" t="s">
        <v>33</v>
      </c>
      <c r="D285" s="4" t="s">
        <v>35</v>
      </c>
      <c r="E285" s="4" t="s">
        <v>28</v>
      </c>
      <c r="F285" s="4" t="s">
        <v>10</v>
      </c>
      <c r="G285" s="4" t="s">
        <v>11</v>
      </c>
      <c r="H285" t="s">
        <v>25</v>
      </c>
      <c r="I285">
        <v>0</v>
      </c>
      <c r="J285"/>
    </row>
    <row r="286" spans="1:11" hidden="1" x14ac:dyDescent="0.25">
      <c r="A286" s="26"/>
      <c r="B286" t="s">
        <v>6</v>
      </c>
      <c r="C286" t="s">
        <v>36</v>
      </c>
      <c r="D286" t="s">
        <v>37</v>
      </c>
      <c r="E286" t="s">
        <v>9</v>
      </c>
      <c r="F286" s="2" t="s">
        <v>10</v>
      </c>
      <c r="G286" s="2" t="s">
        <v>11</v>
      </c>
      <c r="H286" s="4" t="s">
        <v>25</v>
      </c>
      <c r="I286" s="4">
        <v>0</v>
      </c>
      <c r="J286"/>
    </row>
    <row r="287" spans="1:11" hidden="1" x14ac:dyDescent="0.25">
      <c r="A287" s="26"/>
      <c r="B287" t="s">
        <v>6</v>
      </c>
      <c r="C287" t="s">
        <v>36</v>
      </c>
      <c r="D287" t="s">
        <v>37</v>
      </c>
      <c r="E287" t="s">
        <v>28</v>
      </c>
      <c r="F287" s="2" t="s">
        <v>10</v>
      </c>
      <c r="G287" s="2" t="s">
        <v>11</v>
      </c>
      <c r="H287" s="4" t="s">
        <v>25</v>
      </c>
      <c r="I287" s="4">
        <v>0</v>
      </c>
      <c r="J287"/>
    </row>
    <row r="288" spans="1:11" hidden="1" x14ac:dyDescent="0.25">
      <c r="A288" s="26"/>
      <c r="B288" t="s">
        <v>6</v>
      </c>
      <c r="C288" t="s">
        <v>36</v>
      </c>
      <c r="D288" t="s">
        <v>38</v>
      </c>
      <c r="E288" t="s">
        <v>9</v>
      </c>
      <c r="F288" s="2" t="s">
        <v>10</v>
      </c>
      <c r="G288" s="2" t="s">
        <v>11</v>
      </c>
      <c r="H288" s="4" t="s">
        <v>25</v>
      </c>
      <c r="I288" s="4">
        <v>0</v>
      </c>
      <c r="J288"/>
    </row>
    <row r="289" spans="1:11" hidden="1" x14ac:dyDescent="0.25">
      <c r="A289" s="26"/>
      <c r="B289" t="s">
        <v>6</v>
      </c>
      <c r="C289" t="s">
        <v>36</v>
      </c>
      <c r="D289" t="s">
        <v>38</v>
      </c>
      <c r="E289" t="s">
        <v>28</v>
      </c>
      <c r="F289" s="2" t="s">
        <v>10</v>
      </c>
      <c r="G289" s="2" t="s">
        <v>11</v>
      </c>
      <c r="H289" s="4" t="s">
        <v>25</v>
      </c>
      <c r="I289" s="4">
        <v>0</v>
      </c>
      <c r="J289"/>
    </row>
    <row r="290" spans="1:11" hidden="1" x14ac:dyDescent="0.25">
      <c r="A290" s="26">
        <v>19</v>
      </c>
      <c r="B290" t="s">
        <v>39</v>
      </c>
      <c r="C290" t="s">
        <v>7</v>
      </c>
      <c r="D290" t="s">
        <v>8</v>
      </c>
      <c r="E290" t="s">
        <v>9</v>
      </c>
      <c r="F290" t="s">
        <v>10</v>
      </c>
      <c r="G290" t="s">
        <v>11</v>
      </c>
      <c r="H290" t="s">
        <v>25</v>
      </c>
      <c r="I290">
        <v>0</v>
      </c>
      <c r="J290"/>
    </row>
    <row r="291" spans="1:11" hidden="1" x14ac:dyDescent="0.25">
      <c r="A291" s="26"/>
      <c r="B291" t="s">
        <v>39</v>
      </c>
      <c r="C291" t="s">
        <v>7</v>
      </c>
      <c r="D291" t="s">
        <v>8</v>
      </c>
      <c r="E291" t="s">
        <v>28</v>
      </c>
      <c r="F291" t="s">
        <v>10</v>
      </c>
      <c r="G291" t="s">
        <v>11</v>
      </c>
      <c r="H291" t="s">
        <v>25</v>
      </c>
      <c r="I291">
        <v>0</v>
      </c>
      <c r="J291"/>
    </row>
    <row r="292" spans="1:11" hidden="1" x14ac:dyDescent="0.25">
      <c r="A292" s="26"/>
      <c r="B292" t="s">
        <v>39</v>
      </c>
      <c r="C292" t="s">
        <v>7</v>
      </c>
      <c r="D292" t="s">
        <v>29</v>
      </c>
      <c r="E292" t="s">
        <v>9</v>
      </c>
      <c r="F292" t="s">
        <v>10</v>
      </c>
      <c r="G292" t="s">
        <v>11</v>
      </c>
      <c r="H292" t="s">
        <v>25</v>
      </c>
      <c r="I292">
        <v>0</v>
      </c>
      <c r="J292"/>
    </row>
    <row r="293" spans="1:11" hidden="1" x14ac:dyDescent="0.25">
      <c r="A293" s="26"/>
      <c r="B293" t="s">
        <v>39</v>
      </c>
      <c r="C293" t="s">
        <v>7</v>
      </c>
      <c r="D293" t="s">
        <v>29</v>
      </c>
      <c r="E293" t="s">
        <v>28</v>
      </c>
      <c r="F293" t="s">
        <v>10</v>
      </c>
      <c r="G293" t="s">
        <v>11</v>
      </c>
      <c r="H293" t="s">
        <v>25</v>
      </c>
      <c r="I293">
        <v>0</v>
      </c>
      <c r="J293"/>
    </row>
    <row r="294" spans="1:11" hidden="1" x14ac:dyDescent="0.25">
      <c r="A294" s="26"/>
      <c r="B294" t="s">
        <v>39</v>
      </c>
      <c r="C294" t="s">
        <v>30</v>
      </c>
      <c r="D294" t="s">
        <v>31</v>
      </c>
      <c r="E294" t="s">
        <v>9</v>
      </c>
      <c r="F294" t="s">
        <v>10</v>
      </c>
      <c r="G294" t="s">
        <v>11</v>
      </c>
      <c r="H294" t="s">
        <v>25</v>
      </c>
      <c r="I294">
        <v>0</v>
      </c>
      <c r="J294"/>
    </row>
    <row r="295" spans="1:11" hidden="1" x14ac:dyDescent="0.25">
      <c r="A295" s="26"/>
      <c r="B295" t="s">
        <v>39</v>
      </c>
      <c r="C295" t="s">
        <v>30</v>
      </c>
      <c r="D295" t="s">
        <v>31</v>
      </c>
      <c r="E295" t="s">
        <v>28</v>
      </c>
      <c r="F295" t="s">
        <v>10</v>
      </c>
      <c r="G295" t="s">
        <v>11</v>
      </c>
      <c r="H295" t="s">
        <v>25</v>
      </c>
      <c r="I295">
        <v>0</v>
      </c>
      <c r="J295"/>
    </row>
    <row r="296" spans="1:11" hidden="1" x14ac:dyDescent="0.25">
      <c r="A296" s="26"/>
      <c r="B296" t="s">
        <v>39</v>
      </c>
      <c r="C296" t="s">
        <v>30</v>
      </c>
      <c r="D296" t="s">
        <v>32</v>
      </c>
      <c r="E296" t="s">
        <v>9</v>
      </c>
      <c r="F296" t="s">
        <v>10</v>
      </c>
      <c r="G296" t="s">
        <v>11</v>
      </c>
      <c r="H296" t="s">
        <v>25</v>
      </c>
      <c r="I296">
        <v>0</v>
      </c>
      <c r="J296"/>
    </row>
    <row r="297" spans="1:11" hidden="1" x14ac:dyDescent="0.25">
      <c r="A297" s="26"/>
      <c r="B297" t="s">
        <v>39</v>
      </c>
      <c r="C297" t="s">
        <v>30</v>
      </c>
      <c r="D297" t="s">
        <v>32</v>
      </c>
      <c r="E297" t="s">
        <v>28</v>
      </c>
      <c r="F297" t="s">
        <v>10</v>
      </c>
      <c r="G297" t="s">
        <v>11</v>
      </c>
      <c r="H297" t="s">
        <v>25</v>
      </c>
      <c r="I297">
        <v>0</v>
      </c>
      <c r="J297" s="11">
        <f>I297/1000</f>
        <v>0</v>
      </c>
      <c r="K297" s="2">
        <f>I297/$I$245</f>
        <v>0</v>
      </c>
    </row>
    <row r="298" spans="1:11" hidden="1" x14ac:dyDescent="0.25">
      <c r="A298" s="26"/>
      <c r="B298" s="2" t="s">
        <v>39</v>
      </c>
      <c r="C298" s="2" t="s">
        <v>36</v>
      </c>
      <c r="D298" s="2" t="s">
        <v>37</v>
      </c>
      <c r="E298" s="2" t="s">
        <v>9</v>
      </c>
      <c r="F298" t="s">
        <v>10</v>
      </c>
      <c r="G298" t="s">
        <v>11</v>
      </c>
      <c r="H298" t="s">
        <v>25</v>
      </c>
      <c r="I298">
        <v>0</v>
      </c>
      <c r="J298"/>
    </row>
    <row r="299" spans="1:11" hidden="1" x14ac:dyDescent="0.25">
      <c r="A299" s="26"/>
      <c r="B299" s="2" t="s">
        <v>39</v>
      </c>
      <c r="C299" s="2" t="s">
        <v>36</v>
      </c>
      <c r="D299" s="2" t="s">
        <v>37</v>
      </c>
      <c r="E299" s="8" t="s">
        <v>28</v>
      </c>
      <c r="H299" t="s">
        <v>25</v>
      </c>
      <c r="I299">
        <v>0</v>
      </c>
      <c r="J299"/>
    </row>
    <row r="300" spans="1:11" hidden="1" x14ac:dyDescent="0.25">
      <c r="A300" s="26"/>
      <c r="B300" t="s">
        <v>39</v>
      </c>
      <c r="C300" t="s">
        <v>36</v>
      </c>
      <c r="D300" t="s">
        <v>38</v>
      </c>
      <c r="E300" t="s">
        <v>9</v>
      </c>
      <c r="F300" t="s">
        <v>10</v>
      </c>
      <c r="G300" t="s">
        <v>11</v>
      </c>
      <c r="H300" t="s">
        <v>25</v>
      </c>
      <c r="I300">
        <v>0</v>
      </c>
      <c r="J300"/>
    </row>
    <row r="301" spans="1:11" hidden="1" x14ac:dyDescent="0.25">
      <c r="A301" s="26"/>
      <c r="B301" t="s">
        <v>39</v>
      </c>
      <c r="C301" t="s">
        <v>36</v>
      </c>
      <c r="D301" t="s">
        <v>38</v>
      </c>
      <c r="E301" t="s">
        <v>28</v>
      </c>
      <c r="H301" t="s">
        <v>25</v>
      </c>
      <c r="I301">
        <v>0</v>
      </c>
      <c r="J301"/>
    </row>
    <row r="302" spans="1:11" hidden="1" x14ac:dyDescent="0.25">
      <c r="A302" s="26"/>
      <c r="B302" t="s">
        <v>39</v>
      </c>
      <c r="C302" t="s">
        <v>33</v>
      </c>
      <c r="D302" t="s">
        <v>34</v>
      </c>
      <c r="E302" t="s">
        <v>9</v>
      </c>
      <c r="F302" t="s">
        <v>10</v>
      </c>
      <c r="G302" t="s">
        <v>11</v>
      </c>
      <c r="H302" t="s">
        <v>25</v>
      </c>
      <c r="I302">
        <v>0</v>
      </c>
      <c r="J302"/>
    </row>
    <row r="303" spans="1:11" hidden="1" x14ac:dyDescent="0.25">
      <c r="A303" s="26"/>
      <c r="B303" t="s">
        <v>39</v>
      </c>
      <c r="C303" t="s">
        <v>33</v>
      </c>
      <c r="D303" t="s">
        <v>34</v>
      </c>
      <c r="E303" t="s">
        <v>28</v>
      </c>
      <c r="F303" t="s">
        <v>10</v>
      </c>
      <c r="G303" t="s">
        <v>11</v>
      </c>
      <c r="H303" t="s">
        <v>25</v>
      </c>
      <c r="I303">
        <v>0</v>
      </c>
      <c r="J303"/>
    </row>
    <row r="304" spans="1:11" hidden="1" x14ac:dyDescent="0.25">
      <c r="A304" s="26"/>
      <c r="B304" t="s">
        <v>39</v>
      </c>
      <c r="C304" t="s">
        <v>33</v>
      </c>
      <c r="D304" t="s">
        <v>35</v>
      </c>
      <c r="E304" t="s">
        <v>9</v>
      </c>
      <c r="F304" t="s">
        <v>10</v>
      </c>
      <c r="G304" t="s">
        <v>11</v>
      </c>
      <c r="H304" t="s">
        <v>25</v>
      </c>
      <c r="I304">
        <v>0</v>
      </c>
      <c r="J304"/>
    </row>
    <row r="305" spans="1:11" hidden="1" x14ac:dyDescent="0.25">
      <c r="A305" s="26"/>
      <c r="B305" t="s">
        <v>39</v>
      </c>
      <c r="C305" t="s">
        <v>33</v>
      </c>
      <c r="D305" t="s">
        <v>35</v>
      </c>
      <c r="E305" t="s">
        <v>28</v>
      </c>
      <c r="F305" t="s">
        <v>10</v>
      </c>
      <c r="G305" t="s">
        <v>11</v>
      </c>
      <c r="H305" t="s">
        <v>25</v>
      </c>
      <c r="I305">
        <v>0</v>
      </c>
      <c r="J305"/>
    </row>
    <row r="306" spans="1:11" hidden="1" x14ac:dyDescent="0.25">
      <c r="A306" s="26">
        <v>20</v>
      </c>
      <c r="B306" t="s">
        <v>6</v>
      </c>
      <c r="C306" t="s">
        <v>7</v>
      </c>
      <c r="D306" t="s">
        <v>8</v>
      </c>
      <c r="E306" t="s">
        <v>9</v>
      </c>
      <c r="F306" t="s">
        <v>10</v>
      </c>
      <c r="G306" t="s">
        <v>11</v>
      </c>
      <c r="H306" t="s">
        <v>26</v>
      </c>
      <c r="I306">
        <v>0</v>
      </c>
      <c r="J306"/>
    </row>
    <row r="307" spans="1:11" hidden="1" x14ac:dyDescent="0.25">
      <c r="A307" s="26"/>
      <c r="B307" t="s">
        <v>6</v>
      </c>
      <c r="C307" t="s">
        <v>7</v>
      </c>
      <c r="D307" t="s">
        <v>8</v>
      </c>
      <c r="E307" t="s">
        <v>28</v>
      </c>
      <c r="F307" t="s">
        <v>10</v>
      </c>
      <c r="G307" t="s">
        <v>11</v>
      </c>
      <c r="H307" t="s">
        <v>26</v>
      </c>
      <c r="I307">
        <v>0</v>
      </c>
      <c r="J307"/>
    </row>
    <row r="308" spans="1:11" hidden="1" x14ac:dyDescent="0.25">
      <c r="A308" s="26"/>
      <c r="B308" t="s">
        <v>6</v>
      </c>
      <c r="C308" t="s">
        <v>7</v>
      </c>
      <c r="D308" t="s">
        <v>29</v>
      </c>
      <c r="E308" t="s">
        <v>9</v>
      </c>
      <c r="F308" t="s">
        <v>10</v>
      </c>
      <c r="G308" t="s">
        <v>11</v>
      </c>
      <c r="H308" t="s">
        <v>26</v>
      </c>
      <c r="I308">
        <v>0</v>
      </c>
      <c r="J308"/>
    </row>
    <row r="309" spans="1:11" hidden="1" x14ac:dyDescent="0.25">
      <c r="A309" s="26"/>
      <c r="B309" t="s">
        <v>6</v>
      </c>
      <c r="C309" t="s">
        <v>7</v>
      </c>
      <c r="D309" t="s">
        <v>29</v>
      </c>
      <c r="E309" t="s">
        <v>28</v>
      </c>
      <c r="F309" t="s">
        <v>10</v>
      </c>
      <c r="G309" t="s">
        <v>11</v>
      </c>
      <c r="H309" t="s">
        <v>26</v>
      </c>
      <c r="I309">
        <v>0</v>
      </c>
      <c r="J309"/>
    </row>
    <row r="310" spans="1:11" hidden="1" x14ac:dyDescent="0.25">
      <c r="A310" s="26"/>
      <c r="B310" t="s">
        <v>6</v>
      </c>
      <c r="C310" t="s">
        <v>30</v>
      </c>
      <c r="D310" t="s">
        <v>31</v>
      </c>
      <c r="E310" t="s">
        <v>9</v>
      </c>
      <c r="F310" t="s">
        <v>10</v>
      </c>
      <c r="G310" t="s">
        <v>11</v>
      </c>
      <c r="H310" t="s">
        <v>26</v>
      </c>
      <c r="I310">
        <v>0</v>
      </c>
      <c r="J310"/>
    </row>
    <row r="311" spans="1:11" hidden="1" x14ac:dyDescent="0.25">
      <c r="A311" s="26"/>
      <c r="B311" t="s">
        <v>6</v>
      </c>
      <c r="C311" t="s">
        <v>30</v>
      </c>
      <c r="D311" t="s">
        <v>31</v>
      </c>
      <c r="E311" t="s">
        <v>28</v>
      </c>
      <c r="F311" t="s">
        <v>10</v>
      </c>
      <c r="G311" t="s">
        <v>11</v>
      </c>
      <c r="H311" t="s">
        <v>26</v>
      </c>
      <c r="I311">
        <v>0</v>
      </c>
      <c r="J311"/>
    </row>
    <row r="312" spans="1:11" hidden="1" x14ac:dyDescent="0.25">
      <c r="A312" s="26"/>
      <c r="B312" t="s">
        <v>6</v>
      </c>
      <c r="C312" t="s">
        <v>30</v>
      </c>
      <c r="D312" t="s">
        <v>32</v>
      </c>
      <c r="E312" t="s">
        <v>9</v>
      </c>
      <c r="F312" t="s">
        <v>10</v>
      </c>
      <c r="G312" t="s">
        <v>11</v>
      </c>
      <c r="H312" t="s">
        <v>26</v>
      </c>
      <c r="I312">
        <v>0</v>
      </c>
      <c r="J312"/>
    </row>
    <row r="313" spans="1:11" hidden="1" x14ac:dyDescent="0.25">
      <c r="A313" s="26"/>
      <c r="B313" t="s">
        <v>6</v>
      </c>
      <c r="C313" t="s">
        <v>30</v>
      </c>
      <c r="D313" t="s">
        <v>32</v>
      </c>
      <c r="E313" t="s">
        <v>28</v>
      </c>
      <c r="F313" t="s">
        <v>10</v>
      </c>
      <c r="G313" t="s">
        <v>11</v>
      </c>
      <c r="H313" t="s">
        <v>26</v>
      </c>
      <c r="I313">
        <v>0</v>
      </c>
      <c r="J313"/>
    </row>
    <row r="314" spans="1:11" hidden="1" x14ac:dyDescent="0.25">
      <c r="A314" s="26"/>
      <c r="B314" t="s">
        <v>6</v>
      </c>
      <c r="C314" t="s">
        <v>33</v>
      </c>
      <c r="D314" s="4" t="s">
        <v>34</v>
      </c>
      <c r="E314" s="4" t="s">
        <v>9</v>
      </c>
      <c r="F314" s="4" t="s">
        <v>10</v>
      </c>
      <c r="G314" s="4" t="s">
        <v>11</v>
      </c>
      <c r="H314" t="s">
        <v>26</v>
      </c>
      <c r="I314">
        <v>0</v>
      </c>
      <c r="J314"/>
    </row>
    <row r="315" spans="1:11" hidden="1" x14ac:dyDescent="0.25">
      <c r="A315" s="26"/>
      <c r="B315" t="s">
        <v>6</v>
      </c>
      <c r="C315" t="s">
        <v>33</v>
      </c>
      <c r="D315" s="4" t="s">
        <v>34</v>
      </c>
      <c r="E315" s="4" t="s">
        <v>28</v>
      </c>
      <c r="F315" s="4" t="s">
        <v>10</v>
      </c>
      <c r="G315" s="4" t="s">
        <v>11</v>
      </c>
      <c r="H315" t="s">
        <v>26</v>
      </c>
      <c r="I315">
        <v>0</v>
      </c>
      <c r="J315" s="11">
        <f>I315/1000</f>
        <v>0</v>
      </c>
      <c r="K315" s="2">
        <f>I315/$I$245</f>
        <v>0</v>
      </c>
    </row>
    <row r="316" spans="1:11" hidden="1" x14ac:dyDescent="0.25">
      <c r="A316" s="26"/>
      <c r="B316" t="s">
        <v>6</v>
      </c>
      <c r="C316" t="s">
        <v>33</v>
      </c>
      <c r="D316" s="4" t="s">
        <v>35</v>
      </c>
      <c r="E316" s="4" t="s">
        <v>9</v>
      </c>
      <c r="F316" s="4" t="s">
        <v>10</v>
      </c>
      <c r="G316" s="4" t="s">
        <v>11</v>
      </c>
      <c r="H316" t="s">
        <v>26</v>
      </c>
      <c r="I316">
        <v>0</v>
      </c>
      <c r="J316"/>
    </row>
    <row r="317" spans="1:11" hidden="1" x14ac:dyDescent="0.25">
      <c r="A317" s="26"/>
      <c r="B317" t="s">
        <v>6</v>
      </c>
      <c r="C317" t="s">
        <v>33</v>
      </c>
      <c r="D317" s="4" t="s">
        <v>35</v>
      </c>
      <c r="E317" s="4" t="s">
        <v>28</v>
      </c>
      <c r="F317" s="4" t="s">
        <v>10</v>
      </c>
      <c r="G317" s="4" t="s">
        <v>11</v>
      </c>
      <c r="H317" t="s">
        <v>26</v>
      </c>
      <c r="I317">
        <v>0</v>
      </c>
      <c r="J317"/>
    </row>
    <row r="318" spans="1:11" hidden="1" x14ac:dyDescent="0.25">
      <c r="A318" s="26"/>
      <c r="B318" t="s">
        <v>6</v>
      </c>
      <c r="C318" t="s">
        <v>36</v>
      </c>
      <c r="D318" t="s">
        <v>37</v>
      </c>
      <c r="E318" t="s">
        <v>9</v>
      </c>
      <c r="F318" s="2" t="s">
        <v>10</v>
      </c>
      <c r="G318" s="2" t="s">
        <v>11</v>
      </c>
      <c r="H318" s="4" t="s">
        <v>26</v>
      </c>
      <c r="I318" s="4">
        <v>0</v>
      </c>
      <c r="J318"/>
    </row>
    <row r="319" spans="1:11" hidden="1" x14ac:dyDescent="0.25">
      <c r="A319" s="26"/>
      <c r="B319" t="s">
        <v>6</v>
      </c>
      <c r="C319" t="s">
        <v>36</v>
      </c>
      <c r="D319" t="s">
        <v>37</v>
      </c>
      <c r="E319" t="s">
        <v>28</v>
      </c>
      <c r="F319" s="2" t="s">
        <v>10</v>
      </c>
      <c r="G319" s="2" t="s">
        <v>11</v>
      </c>
      <c r="H319" s="4" t="s">
        <v>26</v>
      </c>
      <c r="I319" s="4">
        <v>0</v>
      </c>
      <c r="J319"/>
    </row>
    <row r="320" spans="1:11" hidden="1" x14ac:dyDescent="0.25">
      <c r="A320" s="26"/>
      <c r="B320" t="s">
        <v>6</v>
      </c>
      <c r="C320" t="s">
        <v>36</v>
      </c>
      <c r="D320" t="s">
        <v>38</v>
      </c>
      <c r="E320" t="s">
        <v>9</v>
      </c>
      <c r="F320" s="2" t="s">
        <v>10</v>
      </c>
      <c r="G320" s="2" t="s">
        <v>11</v>
      </c>
      <c r="H320" s="4" t="s">
        <v>26</v>
      </c>
      <c r="I320" s="4">
        <v>0</v>
      </c>
      <c r="J320"/>
    </row>
    <row r="321" spans="1:11" hidden="1" x14ac:dyDescent="0.25">
      <c r="A321" s="26"/>
      <c r="B321" t="s">
        <v>6</v>
      </c>
      <c r="C321" t="s">
        <v>36</v>
      </c>
      <c r="D321" t="s">
        <v>38</v>
      </c>
      <c r="E321" t="s">
        <v>28</v>
      </c>
      <c r="F321" s="2" t="s">
        <v>10</v>
      </c>
      <c r="G321" s="2" t="s">
        <v>11</v>
      </c>
      <c r="H321" s="4" t="s">
        <v>26</v>
      </c>
      <c r="I321" s="4">
        <v>0</v>
      </c>
      <c r="J321"/>
    </row>
    <row r="322" spans="1:11" hidden="1" x14ac:dyDescent="0.25">
      <c r="A322" s="26">
        <v>21</v>
      </c>
      <c r="B322" t="s">
        <v>39</v>
      </c>
      <c r="C322" t="s">
        <v>7</v>
      </c>
      <c r="D322" t="s">
        <v>8</v>
      </c>
      <c r="E322" t="s">
        <v>9</v>
      </c>
      <c r="F322" t="s">
        <v>10</v>
      </c>
      <c r="G322" t="s">
        <v>11</v>
      </c>
      <c r="H322" t="s">
        <v>26</v>
      </c>
      <c r="I322">
        <v>0</v>
      </c>
      <c r="J322"/>
    </row>
    <row r="323" spans="1:11" hidden="1" x14ac:dyDescent="0.25">
      <c r="A323" s="26"/>
      <c r="B323" t="s">
        <v>39</v>
      </c>
      <c r="C323" t="s">
        <v>7</v>
      </c>
      <c r="D323" t="s">
        <v>8</v>
      </c>
      <c r="E323" t="s">
        <v>28</v>
      </c>
      <c r="F323" t="s">
        <v>10</v>
      </c>
      <c r="G323" t="s">
        <v>11</v>
      </c>
      <c r="H323" t="s">
        <v>26</v>
      </c>
      <c r="I323">
        <v>0</v>
      </c>
      <c r="J323"/>
    </row>
    <row r="324" spans="1:11" hidden="1" x14ac:dyDescent="0.25">
      <c r="A324" s="26"/>
      <c r="B324" t="s">
        <v>39</v>
      </c>
      <c r="C324" t="s">
        <v>7</v>
      </c>
      <c r="D324" t="s">
        <v>29</v>
      </c>
      <c r="E324" t="s">
        <v>9</v>
      </c>
      <c r="F324" t="s">
        <v>10</v>
      </c>
      <c r="G324" t="s">
        <v>11</v>
      </c>
      <c r="H324" t="s">
        <v>26</v>
      </c>
      <c r="I324">
        <v>0</v>
      </c>
      <c r="J324"/>
    </row>
    <row r="325" spans="1:11" hidden="1" x14ac:dyDescent="0.25">
      <c r="A325" s="26"/>
      <c r="B325" t="s">
        <v>39</v>
      </c>
      <c r="C325" t="s">
        <v>7</v>
      </c>
      <c r="D325" t="s">
        <v>29</v>
      </c>
      <c r="E325" t="s">
        <v>28</v>
      </c>
      <c r="F325" t="s">
        <v>10</v>
      </c>
      <c r="G325" t="s">
        <v>11</v>
      </c>
      <c r="H325" t="s">
        <v>26</v>
      </c>
      <c r="I325">
        <v>0</v>
      </c>
      <c r="J325"/>
    </row>
    <row r="326" spans="1:11" hidden="1" x14ac:dyDescent="0.25">
      <c r="A326" s="26"/>
      <c r="B326" t="s">
        <v>39</v>
      </c>
      <c r="C326" t="s">
        <v>30</v>
      </c>
      <c r="D326" t="s">
        <v>31</v>
      </c>
      <c r="E326" t="s">
        <v>9</v>
      </c>
      <c r="F326" t="s">
        <v>10</v>
      </c>
      <c r="G326" t="s">
        <v>11</v>
      </c>
      <c r="H326" t="s">
        <v>26</v>
      </c>
      <c r="I326">
        <v>0</v>
      </c>
      <c r="J326"/>
    </row>
    <row r="327" spans="1:11" hidden="1" x14ac:dyDescent="0.25">
      <c r="A327" s="26"/>
      <c r="B327" t="s">
        <v>39</v>
      </c>
      <c r="C327" t="s">
        <v>30</v>
      </c>
      <c r="D327" t="s">
        <v>31</v>
      </c>
      <c r="E327" t="s">
        <v>28</v>
      </c>
      <c r="F327" t="s">
        <v>10</v>
      </c>
      <c r="G327" t="s">
        <v>11</v>
      </c>
      <c r="H327" t="s">
        <v>26</v>
      </c>
      <c r="I327">
        <v>0</v>
      </c>
      <c r="J327"/>
    </row>
    <row r="328" spans="1:11" hidden="1" x14ac:dyDescent="0.25">
      <c r="A328" s="26"/>
      <c r="B328" t="s">
        <v>39</v>
      </c>
      <c r="C328" t="s">
        <v>30</v>
      </c>
      <c r="D328" t="s">
        <v>32</v>
      </c>
      <c r="E328" t="s">
        <v>9</v>
      </c>
      <c r="F328" t="s">
        <v>10</v>
      </c>
      <c r="G328" t="s">
        <v>11</v>
      </c>
      <c r="H328" t="s">
        <v>26</v>
      </c>
      <c r="I328">
        <v>0</v>
      </c>
      <c r="J328"/>
    </row>
    <row r="329" spans="1:11" hidden="1" x14ac:dyDescent="0.25">
      <c r="A329" s="26"/>
      <c r="B329" t="s">
        <v>39</v>
      </c>
      <c r="C329" t="s">
        <v>30</v>
      </c>
      <c r="D329" t="s">
        <v>32</v>
      </c>
      <c r="E329" t="s">
        <v>28</v>
      </c>
      <c r="F329" t="s">
        <v>10</v>
      </c>
      <c r="G329" t="s">
        <v>11</v>
      </c>
      <c r="H329" t="s">
        <v>26</v>
      </c>
      <c r="I329">
        <v>0</v>
      </c>
      <c r="J329"/>
    </row>
    <row r="330" spans="1:11" hidden="1" x14ac:dyDescent="0.25">
      <c r="A330" s="26"/>
      <c r="B330" s="2" t="s">
        <v>39</v>
      </c>
      <c r="C330" s="2" t="s">
        <v>36</v>
      </c>
      <c r="D330" s="2" t="s">
        <v>37</v>
      </c>
      <c r="E330" s="2" t="s">
        <v>9</v>
      </c>
      <c r="F330" t="s">
        <v>10</v>
      </c>
      <c r="G330" t="s">
        <v>11</v>
      </c>
      <c r="H330" t="s">
        <v>26</v>
      </c>
      <c r="I330">
        <v>0</v>
      </c>
      <c r="J330"/>
    </row>
    <row r="331" spans="1:11" hidden="1" x14ac:dyDescent="0.25">
      <c r="A331" s="26"/>
      <c r="B331" s="2" t="s">
        <v>39</v>
      </c>
      <c r="C331" s="2" t="s">
        <v>36</v>
      </c>
      <c r="D331" s="2" t="s">
        <v>37</v>
      </c>
      <c r="E331" s="8" t="s">
        <v>28</v>
      </c>
      <c r="H331" t="s">
        <v>26</v>
      </c>
      <c r="I331">
        <v>0</v>
      </c>
      <c r="J331"/>
    </row>
    <row r="332" spans="1:11" hidden="1" x14ac:dyDescent="0.25">
      <c r="A332" s="26"/>
      <c r="B332" t="s">
        <v>39</v>
      </c>
      <c r="C332" t="s">
        <v>36</v>
      </c>
      <c r="D332" t="s">
        <v>38</v>
      </c>
      <c r="E332" t="s">
        <v>9</v>
      </c>
      <c r="F332" t="s">
        <v>10</v>
      </c>
      <c r="G332" t="s">
        <v>11</v>
      </c>
      <c r="H332" t="s">
        <v>26</v>
      </c>
      <c r="I332">
        <v>0</v>
      </c>
      <c r="J332"/>
    </row>
    <row r="333" spans="1:11" hidden="1" x14ac:dyDescent="0.25">
      <c r="A333" s="26"/>
      <c r="B333" t="s">
        <v>39</v>
      </c>
      <c r="C333" t="s">
        <v>36</v>
      </c>
      <c r="D333" t="s">
        <v>38</v>
      </c>
      <c r="E333" t="s">
        <v>28</v>
      </c>
      <c r="H333" t="s">
        <v>26</v>
      </c>
      <c r="I333">
        <v>0</v>
      </c>
      <c r="J333" s="11">
        <f>I333/1000</f>
        <v>0</v>
      </c>
      <c r="K333" s="2">
        <f>I333/$I$245</f>
        <v>0</v>
      </c>
    </row>
    <row r="334" spans="1:11" hidden="1" x14ac:dyDescent="0.25">
      <c r="A334" s="26"/>
      <c r="B334" t="s">
        <v>39</v>
      </c>
      <c r="C334" t="s">
        <v>33</v>
      </c>
      <c r="D334" t="s">
        <v>34</v>
      </c>
      <c r="E334" t="s">
        <v>9</v>
      </c>
      <c r="F334" t="s">
        <v>10</v>
      </c>
      <c r="G334" t="s">
        <v>11</v>
      </c>
      <c r="H334" t="s">
        <v>26</v>
      </c>
      <c r="I334">
        <v>0</v>
      </c>
      <c r="J334"/>
    </row>
    <row r="335" spans="1:11" hidden="1" x14ac:dyDescent="0.25">
      <c r="A335" s="26"/>
      <c r="B335" t="s">
        <v>39</v>
      </c>
      <c r="C335" t="s">
        <v>33</v>
      </c>
      <c r="D335" t="s">
        <v>34</v>
      </c>
      <c r="E335" t="s">
        <v>28</v>
      </c>
      <c r="H335" t="s">
        <v>26</v>
      </c>
      <c r="I335">
        <v>0</v>
      </c>
      <c r="J335"/>
    </row>
    <row r="336" spans="1:11" hidden="1" x14ac:dyDescent="0.25">
      <c r="A336" s="26"/>
      <c r="B336" t="s">
        <v>39</v>
      </c>
      <c r="C336" t="s">
        <v>33</v>
      </c>
      <c r="D336" t="s">
        <v>35</v>
      </c>
      <c r="E336" t="s">
        <v>9</v>
      </c>
      <c r="F336" t="s">
        <v>10</v>
      </c>
      <c r="G336" t="s">
        <v>11</v>
      </c>
      <c r="H336" t="s">
        <v>26</v>
      </c>
      <c r="I336">
        <v>0</v>
      </c>
      <c r="J336"/>
    </row>
    <row r="337" spans="1:11" hidden="1" x14ac:dyDescent="0.25">
      <c r="A337" s="26"/>
      <c r="B337" t="s">
        <v>39</v>
      </c>
      <c r="C337" t="s">
        <v>33</v>
      </c>
      <c r="D337" t="s">
        <v>35</v>
      </c>
      <c r="E337" t="s">
        <v>28</v>
      </c>
      <c r="F337" t="s">
        <v>10</v>
      </c>
      <c r="G337" t="s">
        <v>11</v>
      </c>
      <c r="H337" t="s">
        <v>26</v>
      </c>
      <c r="I337">
        <v>0</v>
      </c>
      <c r="J337" s="1"/>
      <c r="K337" s="1"/>
    </row>
    <row r="338" spans="1:11" hidden="1" x14ac:dyDescent="0.25">
      <c r="A338" s="26">
        <v>22</v>
      </c>
      <c r="B338" t="s">
        <v>6</v>
      </c>
      <c r="C338" t="s">
        <v>30</v>
      </c>
      <c r="D338" t="s">
        <v>32</v>
      </c>
      <c r="E338" t="s">
        <v>9</v>
      </c>
      <c r="F338" t="s">
        <v>10</v>
      </c>
      <c r="G338" t="s">
        <v>11</v>
      </c>
      <c r="H338" t="s">
        <v>14</v>
      </c>
      <c r="I338" s="11">
        <v>13173668.6196422</v>
      </c>
      <c r="J338"/>
    </row>
    <row r="339" spans="1:11" hidden="1" x14ac:dyDescent="0.25">
      <c r="A339" s="26"/>
      <c r="B339" t="s">
        <v>6</v>
      </c>
      <c r="C339" t="s">
        <v>30</v>
      </c>
      <c r="D339" t="s">
        <v>32</v>
      </c>
      <c r="E339" t="s">
        <v>28</v>
      </c>
      <c r="F339" t="s">
        <v>10</v>
      </c>
      <c r="G339" t="s">
        <v>11</v>
      </c>
      <c r="H339" t="s">
        <v>14</v>
      </c>
      <c r="I339" s="11">
        <v>13128133.8467269</v>
      </c>
      <c r="J339"/>
    </row>
    <row r="340" spans="1:11" hidden="1" x14ac:dyDescent="0.25">
      <c r="A340" s="26"/>
      <c r="B340" t="s">
        <v>6</v>
      </c>
      <c r="C340" t="s">
        <v>33</v>
      </c>
      <c r="D340" s="4" t="s">
        <v>35</v>
      </c>
      <c r="E340" s="4" t="s">
        <v>28</v>
      </c>
      <c r="F340" s="4" t="s">
        <v>10</v>
      </c>
      <c r="G340" s="4" t="s">
        <v>11</v>
      </c>
      <c r="H340" t="s">
        <v>14</v>
      </c>
      <c r="I340" s="11">
        <v>12905308.74</v>
      </c>
      <c r="J340"/>
    </row>
    <row r="341" spans="1:11" hidden="1" x14ac:dyDescent="0.25">
      <c r="A341" s="26"/>
      <c r="B341" t="s">
        <v>6</v>
      </c>
      <c r="C341" t="s">
        <v>33</v>
      </c>
      <c r="D341" s="4" t="s">
        <v>35</v>
      </c>
      <c r="E341" s="4" t="s">
        <v>9</v>
      </c>
      <c r="F341" s="4" t="s">
        <v>10</v>
      </c>
      <c r="G341" s="4" t="s">
        <v>11</v>
      </c>
      <c r="H341" t="s">
        <v>14</v>
      </c>
      <c r="I341" s="11">
        <v>12787601.74</v>
      </c>
      <c r="J341"/>
    </row>
    <row r="342" spans="1:11" hidden="1" x14ac:dyDescent="0.25">
      <c r="A342" s="26"/>
      <c r="B342" t="s">
        <v>6</v>
      </c>
      <c r="C342" t="s">
        <v>30</v>
      </c>
      <c r="D342" t="s">
        <v>31</v>
      </c>
      <c r="E342" t="s">
        <v>9</v>
      </c>
      <c r="F342" t="s">
        <v>10</v>
      </c>
      <c r="G342" t="s">
        <v>11</v>
      </c>
      <c r="H342" t="s">
        <v>14</v>
      </c>
      <c r="I342" s="11">
        <v>9264146.6498192009</v>
      </c>
      <c r="J342"/>
    </row>
    <row r="343" spans="1:11" hidden="1" x14ac:dyDescent="0.25">
      <c r="A343" s="26"/>
      <c r="B343" t="s">
        <v>6</v>
      </c>
      <c r="C343" t="s">
        <v>30</v>
      </c>
      <c r="D343" t="s">
        <v>31</v>
      </c>
      <c r="E343" t="s">
        <v>28</v>
      </c>
      <c r="F343" t="s">
        <v>10</v>
      </c>
      <c r="G343" t="s">
        <v>11</v>
      </c>
      <c r="H343" t="s">
        <v>14</v>
      </c>
      <c r="I343" s="11">
        <v>9218331.1934664901</v>
      </c>
      <c r="J343"/>
    </row>
    <row r="344" spans="1:11" hidden="1" x14ac:dyDescent="0.25">
      <c r="A344" s="26"/>
      <c r="B344" t="s">
        <v>6</v>
      </c>
      <c r="C344" t="s">
        <v>33</v>
      </c>
      <c r="D344" s="4" t="s">
        <v>34</v>
      </c>
      <c r="E344" s="4" t="s">
        <v>9</v>
      </c>
      <c r="F344" s="4" t="s">
        <v>10</v>
      </c>
      <c r="G344" s="4" t="s">
        <v>11</v>
      </c>
      <c r="H344" t="s">
        <v>14</v>
      </c>
      <c r="I344" s="11">
        <v>9199692.8729999997</v>
      </c>
      <c r="J344"/>
    </row>
    <row r="345" spans="1:11" hidden="1" x14ac:dyDescent="0.25">
      <c r="A345" s="26"/>
      <c r="B345" t="s">
        <v>6</v>
      </c>
      <c r="C345" t="s">
        <v>33</v>
      </c>
      <c r="D345" s="4" t="s">
        <v>34</v>
      </c>
      <c r="E345" s="4" t="s">
        <v>28</v>
      </c>
      <c r="F345" s="4" t="s">
        <v>10</v>
      </c>
      <c r="G345" s="4" t="s">
        <v>11</v>
      </c>
      <c r="H345" t="s">
        <v>14</v>
      </c>
      <c r="I345" s="11">
        <v>8949476.9609999992</v>
      </c>
      <c r="J345"/>
    </row>
    <row r="346" spans="1:11" hidden="1" x14ac:dyDescent="0.25">
      <c r="A346" s="26"/>
      <c r="B346" t="s">
        <v>6</v>
      </c>
      <c r="C346" t="s">
        <v>7</v>
      </c>
      <c r="D346" t="s">
        <v>29</v>
      </c>
      <c r="E346" t="s">
        <v>9</v>
      </c>
      <c r="F346" t="s">
        <v>10</v>
      </c>
      <c r="G346" t="s">
        <v>11</v>
      </c>
      <c r="H346" t="s">
        <v>14</v>
      </c>
      <c r="I346" s="11">
        <v>5929864.9631745704</v>
      </c>
      <c r="J346"/>
    </row>
    <row r="347" spans="1:11" hidden="1" x14ac:dyDescent="0.25">
      <c r="A347" s="26"/>
      <c r="B347" t="s">
        <v>6</v>
      </c>
      <c r="C347" t="s">
        <v>7</v>
      </c>
      <c r="D347" t="s">
        <v>29</v>
      </c>
      <c r="E347" t="s">
        <v>28</v>
      </c>
      <c r="F347" t="s">
        <v>10</v>
      </c>
      <c r="G347" t="s">
        <v>11</v>
      </c>
      <c r="H347" t="s">
        <v>14</v>
      </c>
      <c r="I347" s="11">
        <v>5459243.2438740702</v>
      </c>
      <c r="J347"/>
    </row>
    <row r="348" spans="1:11" hidden="1" x14ac:dyDescent="0.25">
      <c r="A348" s="26"/>
      <c r="B348" t="s">
        <v>6</v>
      </c>
      <c r="C348" t="s">
        <v>7</v>
      </c>
      <c r="D348" t="s">
        <v>8</v>
      </c>
      <c r="E348" t="s">
        <v>9</v>
      </c>
      <c r="F348" t="s">
        <v>10</v>
      </c>
      <c r="G348" t="s">
        <v>11</v>
      </c>
      <c r="H348" t="s">
        <v>14</v>
      </c>
      <c r="I348" s="11">
        <v>4738686.7622333001</v>
      </c>
      <c r="J348"/>
    </row>
    <row r="349" spans="1:11" hidden="1" x14ac:dyDescent="0.25">
      <c r="A349" s="26"/>
      <c r="B349" t="s">
        <v>6</v>
      </c>
      <c r="C349" t="s">
        <v>7</v>
      </c>
      <c r="D349" t="s">
        <v>8</v>
      </c>
      <c r="E349" t="s">
        <v>28</v>
      </c>
      <c r="F349" t="s">
        <v>10</v>
      </c>
      <c r="G349" t="s">
        <v>11</v>
      </c>
      <c r="H349" t="s">
        <v>14</v>
      </c>
      <c r="I349" s="11">
        <v>4316664.6873942502</v>
      </c>
      <c r="J349"/>
    </row>
    <row r="350" spans="1:11" hidden="1" x14ac:dyDescent="0.25">
      <c r="A350" s="26"/>
      <c r="B350" t="s">
        <v>6</v>
      </c>
      <c r="C350" t="s">
        <v>36</v>
      </c>
      <c r="D350" t="s">
        <v>38</v>
      </c>
      <c r="E350" t="s">
        <v>28</v>
      </c>
      <c r="F350" s="2" t="s">
        <v>10</v>
      </c>
      <c r="G350" s="2" t="s">
        <v>11</v>
      </c>
      <c r="H350" s="4" t="s">
        <v>14</v>
      </c>
      <c r="I350" s="10">
        <v>4057265</v>
      </c>
      <c r="J350"/>
    </row>
    <row r="351" spans="1:11" hidden="1" x14ac:dyDescent="0.25">
      <c r="A351" s="26"/>
      <c r="B351" t="s">
        <v>6</v>
      </c>
      <c r="C351" t="s">
        <v>36</v>
      </c>
      <c r="D351" t="s">
        <v>38</v>
      </c>
      <c r="E351" t="s">
        <v>9</v>
      </c>
      <c r="F351" s="2" t="s">
        <v>10</v>
      </c>
      <c r="G351" s="2" t="s">
        <v>11</v>
      </c>
      <c r="H351" s="4" t="s">
        <v>14</v>
      </c>
      <c r="I351" s="10">
        <v>3575570</v>
      </c>
      <c r="J351"/>
    </row>
    <row r="352" spans="1:11" hidden="1" x14ac:dyDescent="0.25">
      <c r="A352" s="26"/>
      <c r="B352" t="s">
        <v>6</v>
      </c>
      <c r="C352" t="s">
        <v>36</v>
      </c>
      <c r="D352" t="s">
        <v>37</v>
      </c>
      <c r="E352" t="s">
        <v>28</v>
      </c>
      <c r="F352" s="2" t="s">
        <v>10</v>
      </c>
      <c r="G352" s="2" t="s">
        <v>11</v>
      </c>
      <c r="H352" s="4" t="s">
        <v>14</v>
      </c>
      <c r="I352" s="10">
        <v>2644343</v>
      </c>
      <c r="J352" s="11">
        <f>I352/1000</f>
        <v>2644.3429999999998</v>
      </c>
      <c r="K352" s="2">
        <f>I352/$I$245</f>
        <v>496862.49474815372</v>
      </c>
    </row>
    <row r="353" spans="1:11" hidden="1" x14ac:dyDescent="0.25">
      <c r="A353" s="26"/>
      <c r="B353" t="s">
        <v>6</v>
      </c>
      <c r="C353" t="s">
        <v>36</v>
      </c>
      <c r="D353" t="s">
        <v>37</v>
      </c>
      <c r="E353" t="s">
        <v>9</v>
      </c>
      <c r="F353" s="2" t="s">
        <v>10</v>
      </c>
      <c r="G353" s="2" t="s">
        <v>11</v>
      </c>
      <c r="H353" s="4" t="s">
        <v>14</v>
      </c>
      <c r="I353" s="10">
        <v>2195209</v>
      </c>
      <c r="J353"/>
    </row>
    <row r="354" spans="1:11" hidden="1" x14ac:dyDescent="0.25">
      <c r="A354" s="26">
        <v>23</v>
      </c>
      <c r="B354" t="s">
        <v>39</v>
      </c>
      <c r="C354" t="s">
        <v>7</v>
      </c>
      <c r="D354" t="s">
        <v>8</v>
      </c>
      <c r="E354" t="s">
        <v>9</v>
      </c>
      <c r="F354" t="s">
        <v>10</v>
      </c>
      <c r="G354" t="s">
        <v>11</v>
      </c>
      <c r="H354" t="s">
        <v>14</v>
      </c>
      <c r="I354">
        <v>4738687.6201899396</v>
      </c>
      <c r="J354"/>
    </row>
    <row r="355" spans="1:11" hidden="1" x14ac:dyDescent="0.25">
      <c r="A355" s="26"/>
      <c r="B355" t="s">
        <v>39</v>
      </c>
      <c r="C355" t="s">
        <v>7</v>
      </c>
      <c r="D355" t="s">
        <v>8</v>
      </c>
      <c r="E355" t="s">
        <v>28</v>
      </c>
      <c r="F355" t="s">
        <v>10</v>
      </c>
      <c r="G355" t="s">
        <v>11</v>
      </c>
      <c r="H355" t="s">
        <v>14</v>
      </c>
      <c r="I355">
        <v>4848196.3374362402</v>
      </c>
      <c r="J355"/>
    </row>
    <row r="356" spans="1:11" hidden="1" x14ac:dyDescent="0.25">
      <c r="A356" s="26"/>
      <c r="B356" t="s">
        <v>39</v>
      </c>
      <c r="C356" t="s">
        <v>7</v>
      </c>
      <c r="D356" t="s">
        <v>29</v>
      </c>
      <c r="E356" t="s">
        <v>9</v>
      </c>
      <c r="F356" t="s">
        <v>10</v>
      </c>
      <c r="G356" t="s">
        <v>11</v>
      </c>
      <c r="H356" t="s">
        <v>14</v>
      </c>
      <c r="I356">
        <v>5929865.5510821799</v>
      </c>
      <c r="J356" s="1"/>
      <c r="K356" s="1"/>
    </row>
    <row r="357" spans="1:11" hidden="1" x14ac:dyDescent="0.25">
      <c r="A357" s="26"/>
      <c r="B357" t="s">
        <v>39</v>
      </c>
      <c r="C357" t="s">
        <v>7</v>
      </c>
      <c r="D357" t="s">
        <v>29</v>
      </c>
      <c r="E357" t="s">
        <v>28</v>
      </c>
      <c r="F357" t="s">
        <v>10</v>
      </c>
      <c r="G357" t="s">
        <v>11</v>
      </c>
      <c r="H357" t="s">
        <v>14</v>
      </c>
      <c r="I357">
        <v>6064182.5053709</v>
      </c>
      <c r="J357"/>
    </row>
    <row r="358" spans="1:11" hidden="1" x14ac:dyDescent="0.25">
      <c r="A358" s="26"/>
      <c r="B358" t="s">
        <v>39</v>
      </c>
      <c r="C358" t="s">
        <v>30</v>
      </c>
      <c r="D358" t="s">
        <v>31</v>
      </c>
      <c r="E358" t="s">
        <v>9</v>
      </c>
      <c r="F358" t="s">
        <v>10</v>
      </c>
      <c r="G358" t="s">
        <v>11</v>
      </c>
      <c r="H358" t="s">
        <v>14</v>
      </c>
      <c r="I358" s="11">
        <v>8578709.2235529497</v>
      </c>
      <c r="J358"/>
    </row>
    <row r="359" spans="1:11" hidden="1" x14ac:dyDescent="0.25">
      <c r="A359" s="26"/>
      <c r="B359" t="s">
        <v>39</v>
      </c>
      <c r="C359" t="s">
        <v>30</v>
      </c>
      <c r="D359" t="s">
        <v>31</v>
      </c>
      <c r="E359" t="s">
        <v>28</v>
      </c>
      <c r="F359" t="s">
        <v>10</v>
      </c>
      <c r="G359" t="s">
        <v>11</v>
      </c>
      <c r="H359" t="s">
        <v>14</v>
      </c>
      <c r="I359" s="11">
        <v>8605323.7811855506</v>
      </c>
      <c r="J359"/>
    </row>
    <row r="360" spans="1:11" hidden="1" x14ac:dyDescent="0.25">
      <c r="A360" s="26"/>
      <c r="B360" t="s">
        <v>39</v>
      </c>
      <c r="C360" t="s">
        <v>30</v>
      </c>
      <c r="D360" t="s">
        <v>32</v>
      </c>
      <c r="E360" t="s">
        <v>9</v>
      </c>
      <c r="F360" t="s">
        <v>10</v>
      </c>
      <c r="G360" t="s">
        <v>11</v>
      </c>
      <c r="H360" t="s">
        <v>14</v>
      </c>
      <c r="I360" s="11">
        <v>12494704.540845999</v>
      </c>
      <c r="J360"/>
    </row>
    <row r="361" spans="1:11" hidden="1" x14ac:dyDescent="0.25">
      <c r="A361" s="26"/>
      <c r="B361" t="s">
        <v>39</v>
      </c>
      <c r="C361" t="s">
        <v>30</v>
      </c>
      <c r="D361" t="s">
        <v>32</v>
      </c>
      <c r="E361" t="s">
        <v>28</v>
      </c>
      <c r="F361" t="s">
        <v>10</v>
      </c>
      <c r="G361" t="s">
        <v>11</v>
      </c>
      <c r="H361" t="s">
        <v>14</v>
      </c>
      <c r="I361" s="11">
        <v>12512659.5085347</v>
      </c>
      <c r="J361"/>
    </row>
    <row r="362" spans="1:11" hidden="1" x14ac:dyDescent="0.25">
      <c r="A362" s="26"/>
      <c r="B362" s="2" t="s">
        <v>39</v>
      </c>
      <c r="C362" s="2" t="s">
        <v>36</v>
      </c>
      <c r="D362" s="2" t="s">
        <v>37</v>
      </c>
      <c r="E362" s="2" t="s">
        <v>9</v>
      </c>
      <c r="F362" t="s">
        <v>10</v>
      </c>
      <c r="G362" t="s">
        <v>11</v>
      </c>
      <c r="H362" t="s">
        <v>14</v>
      </c>
      <c r="I362">
        <v>2195210.3888690299</v>
      </c>
      <c r="J362"/>
    </row>
    <row r="363" spans="1:11" hidden="1" x14ac:dyDescent="0.25">
      <c r="A363" s="26"/>
      <c r="B363" s="2" t="s">
        <v>39</v>
      </c>
      <c r="C363" s="2" t="s">
        <v>36</v>
      </c>
      <c r="D363" s="2" t="s">
        <v>37</v>
      </c>
      <c r="E363" s="8" t="s">
        <v>28</v>
      </c>
      <c r="H363" t="s">
        <v>14</v>
      </c>
      <c r="I363">
        <v>2645277.7091775099</v>
      </c>
      <c r="J363"/>
    </row>
    <row r="364" spans="1:11" hidden="1" x14ac:dyDescent="0.25">
      <c r="A364" s="26"/>
      <c r="B364" t="s">
        <v>39</v>
      </c>
      <c r="C364" t="s">
        <v>36</v>
      </c>
      <c r="D364" t="s">
        <v>38</v>
      </c>
      <c r="E364" t="s">
        <v>9</v>
      </c>
      <c r="H364" t="s">
        <v>14</v>
      </c>
      <c r="I364">
        <v>3575455.8095333301</v>
      </c>
      <c r="J364"/>
    </row>
    <row r="365" spans="1:11" hidden="1" x14ac:dyDescent="0.25">
      <c r="A365" s="26"/>
      <c r="B365" t="s">
        <v>39</v>
      </c>
      <c r="C365" t="s">
        <v>36</v>
      </c>
      <c r="D365" t="s">
        <v>38</v>
      </c>
      <c r="E365" t="s">
        <v>28</v>
      </c>
      <c r="H365" t="s">
        <v>14</v>
      </c>
      <c r="I365">
        <v>4059035.4434880801</v>
      </c>
      <c r="J365"/>
    </row>
    <row r="366" spans="1:11" hidden="1" x14ac:dyDescent="0.25">
      <c r="A366" s="26"/>
      <c r="B366" t="s">
        <v>39</v>
      </c>
      <c r="C366" t="s">
        <v>33</v>
      </c>
      <c r="D366" t="s">
        <v>34</v>
      </c>
      <c r="E366" t="s">
        <v>9</v>
      </c>
      <c r="F366" t="s">
        <v>10</v>
      </c>
      <c r="G366" t="s">
        <v>11</v>
      </c>
      <c r="H366" t="s">
        <v>14</v>
      </c>
      <c r="I366">
        <v>8655194.1199999992</v>
      </c>
      <c r="J366"/>
    </row>
    <row r="367" spans="1:11" hidden="1" x14ac:dyDescent="0.25">
      <c r="A367" s="26"/>
      <c r="B367" t="s">
        <v>39</v>
      </c>
      <c r="C367" t="s">
        <v>33</v>
      </c>
      <c r="D367" t="s">
        <v>34</v>
      </c>
      <c r="E367" t="s">
        <v>28</v>
      </c>
      <c r="F367" t="s">
        <v>10</v>
      </c>
      <c r="G367" t="s">
        <v>11</v>
      </c>
      <c r="H367" t="s">
        <v>14</v>
      </c>
      <c r="I367">
        <v>8456063.0669999998</v>
      </c>
      <c r="J367"/>
    </row>
    <row r="368" spans="1:11" hidden="1" x14ac:dyDescent="0.25">
      <c r="A368" s="26"/>
      <c r="B368" t="s">
        <v>39</v>
      </c>
      <c r="C368" t="s">
        <v>33</v>
      </c>
      <c r="D368" t="s">
        <v>35</v>
      </c>
      <c r="E368" t="s">
        <v>9</v>
      </c>
      <c r="F368" t="s">
        <v>10</v>
      </c>
      <c r="G368" t="s">
        <v>11</v>
      </c>
      <c r="H368" t="s">
        <v>14</v>
      </c>
      <c r="I368">
        <v>12303429.68</v>
      </c>
      <c r="J368"/>
    </row>
    <row r="369" spans="1:13" hidden="1" x14ac:dyDescent="0.25">
      <c r="A369" s="26"/>
      <c r="B369" t="s">
        <v>39</v>
      </c>
      <c r="C369" t="s">
        <v>33</v>
      </c>
      <c r="D369" t="s">
        <v>35</v>
      </c>
      <c r="E369" t="s">
        <v>28</v>
      </c>
      <c r="F369" t="s">
        <v>10</v>
      </c>
      <c r="G369" t="s">
        <v>11</v>
      </c>
      <c r="H369" t="s">
        <v>14</v>
      </c>
      <c r="I369">
        <v>12346232.83</v>
      </c>
      <c r="J369"/>
    </row>
    <row r="370" spans="1:13" hidden="1" x14ac:dyDescent="0.25">
      <c r="A370" s="26">
        <v>24</v>
      </c>
      <c r="B370" t="s">
        <v>6</v>
      </c>
      <c r="C370" t="s">
        <v>30</v>
      </c>
      <c r="D370" t="s">
        <v>32</v>
      </c>
      <c r="E370" t="s">
        <v>9</v>
      </c>
      <c r="F370" t="s">
        <v>10</v>
      </c>
      <c r="G370" t="s">
        <v>11</v>
      </c>
      <c r="H370" t="s">
        <v>12</v>
      </c>
      <c r="I370" s="11">
        <v>14629331.871206099</v>
      </c>
      <c r="J370">
        <f>I370/1000000</f>
        <v>14.6293318712061</v>
      </c>
    </row>
    <row r="371" spans="1:13" hidden="1" x14ac:dyDescent="0.25">
      <c r="A371" s="26"/>
      <c r="B371" t="s">
        <v>6</v>
      </c>
      <c r="C371" t="s">
        <v>33</v>
      </c>
      <c r="D371" s="4" t="s">
        <v>34</v>
      </c>
      <c r="E371" s="4" t="s">
        <v>9</v>
      </c>
      <c r="F371" s="4" t="s">
        <v>10</v>
      </c>
      <c r="G371" s="4" t="s">
        <v>11</v>
      </c>
      <c r="H371" t="s">
        <v>12</v>
      </c>
      <c r="I371" s="11">
        <v>9877481.9309999999</v>
      </c>
      <c r="J371" s="22">
        <f>I371/1000000</f>
        <v>9.8774819310000002</v>
      </c>
      <c r="K371" s="2">
        <f>I371/$I$245</f>
        <v>1855943.1639792835</v>
      </c>
    </row>
    <row r="372" spans="1:13" hidden="1" x14ac:dyDescent="0.25">
      <c r="A372" s="26"/>
      <c r="B372" t="s">
        <v>6</v>
      </c>
      <c r="C372" t="s">
        <v>30</v>
      </c>
      <c r="D372" t="s">
        <v>32</v>
      </c>
      <c r="E372" t="s">
        <v>28</v>
      </c>
      <c r="F372" t="s">
        <v>10</v>
      </c>
      <c r="G372" t="s">
        <v>11</v>
      </c>
      <c r="H372" t="s">
        <v>12</v>
      </c>
      <c r="I372" s="11">
        <v>14129714.239339</v>
      </c>
      <c r="J372">
        <f>I372/1000000</f>
        <v>14.129714239339</v>
      </c>
    </row>
    <row r="373" spans="1:13" hidden="1" x14ac:dyDescent="0.25">
      <c r="A373" s="26"/>
      <c r="B373" t="s">
        <v>6</v>
      </c>
      <c r="C373" t="s">
        <v>33</v>
      </c>
      <c r="D373" s="4" t="s">
        <v>34</v>
      </c>
      <c r="E373" s="4" t="s">
        <v>28</v>
      </c>
      <c r="F373" s="4" t="s">
        <v>10</v>
      </c>
      <c r="G373" s="4" t="s">
        <v>11</v>
      </c>
      <c r="H373" t="s">
        <v>12</v>
      </c>
      <c r="I373" s="11">
        <v>9873860.8849999998</v>
      </c>
      <c r="J373" s="22">
        <f>I373/1000000</f>
        <v>9.8738608849999991</v>
      </c>
    </row>
    <row r="374" spans="1:13" ht="30.75" hidden="1" thickBot="1" x14ac:dyDescent="0.3">
      <c r="A374" s="26"/>
      <c r="B374" t="s">
        <v>6</v>
      </c>
      <c r="C374" t="s">
        <v>30</v>
      </c>
      <c r="D374" t="s">
        <v>31</v>
      </c>
      <c r="E374" t="s">
        <v>9</v>
      </c>
      <c r="F374" t="s">
        <v>10</v>
      </c>
      <c r="G374" t="s">
        <v>11</v>
      </c>
      <c r="H374" t="s">
        <v>12</v>
      </c>
      <c r="I374" s="11">
        <v>10684034.8818142</v>
      </c>
      <c r="J374">
        <f t="shared" ref="J374:J375" si="1">I374/1000000</f>
        <v>10.684034881814201</v>
      </c>
      <c r="L374" t="s">
        <v>58</v>
      </c>
      <c r="M374" s="20" t="s">
        <v>56</v>
      </c>
    </row>
    <row r="375" spans="1:13" ht="30.75" hidden="1" thickBot="1" x14ac:dyDescent="0.3">
      <c r="A375" s="26"/>
      <c r="B375" t="s">
        <v>6</v>
      </c>
      <c r="C375" t="s">
        <v>30</v>
      </c>
      <c r="D375" t="s">
        <v>31</v>
      </c>
      <c r="E375" t="s">
        <v>28</v>
      </c>
      <c r="F375" t="s">
        <v>10</v>
      </c>
      <c r="G375" t="s">
        <v>11</v>
      </c>
      <c r="H375" t="s">
        <v>12</v>
      </c>
      <c r="I375" s="11">
        <v>10186795.670259301</v>
      </c>
      <c r="J375">
        <f t="shared" si="1"/>
        <v>10.186795670259301</v>
      </c>
      <c r="K375" s="1"/>
      <c r="L375">
        <v>1</v>
      </c>
      <c r="M375" s="21" t="s">
        <v>57</v>
      </c>
    </row>
    <row r="376" spans="1:13" hidden="1" x14ac:dyDescent="0.25">
      <c r="A376" s="26"/>
      <c r="B376" t="s">
        <v>6</v>
      </c>
      <c r="C376" t="s">
        <v>33</v>
      </c>
      <c r="D376" s="4" t="s">
        <v>35</v>
      </c>
      <c r="E376" s="4" t="s">
        <v>9</v>
      </c>
      <c r="F376" s="4" t="s">
        <v>10</v>
      </c>
      <c r="G376" s="4" t="s">
        <v>11</v>
      </c>
      <c r="H376" t="s">
        <v>12</v>
      </c>
      <c r="I376" s="11">
        <v>14173490.449999999</v>
      </c>
      <c r="J376" s="22">
        <f t="shared" ref="J376:J377" si="2">I376/1000000</f>
        <v>14.173490449999999</v>
      </c>
    </row>
    <row r="377" spans="1:13" hidden="1" x14ac:dyDescent="0.25">
      <c r="A377" s="26"/>
      <c r="B377" t="s">
        <v>6</v>
      </c>
      <c r="C377" t="s">
        <v>33</v>
      </c>
      <c r="D377" s="4" t="s">
        <v>35</v>
      </c>
      <c r="E377" s="4" t="s">
        <v>28</v>
      </c>
      <c r="F377" s="4" t="s">
        <v>10</v>
      </c>
      <c r="G377" s="4" t="s">
        <v>11</v>
      </c>
      <c r="H377" t="s">
        <v>12</v>
      </c>
      <c r="I377" s="11">
        <v>13962546.220000001</v>
      </c>
      <c r="J377" s="22">
        <f t="shared" si="2"/>
        <v>13.96254622</v>
      </c>
    </row>
    <row r="378" spans="1:13" hidden="1" x14ac:dyDescent="0.25">
      <c r="A378" s="26"/>
      <c r="B378" t="s">
        <v>6</v>
      </c>
      <c r="C378" t="s">
        <v>7</v>
      </c>
      <c r="D378" t="s">
        <v>29</v>
      </c>
      <c r="E378" t="s">
        <v>9</v>
      </c>
      <c r="F378" t="s">
        <v>10</v>
      </c>
      <c r="G378" t="s">
        <v>11</v>
      </c>
      <c r="H378" t="s">
        <v>12</v>
      </c>
      <c r="I378" s="11">
        <v>6075013.05673273</v>
      </c>
      <c r="J378">
        <f>I378/1000000</f>
        <v>6.0750130567327298</v>
      </c>
    </row>
    <row r="379" spans="1:13" hidden="1" x14ac:dyDescent="0.25">
      <c r="A379" s="26"/>
      <c r="B379" t="s">
        <v>6</v>
      </c>
      <c r="C379" t="s">
        <v>7</v>
      </c>
      <c r="D379" t="s">
        <v>29</v>
      </c>
      <c r="E379" t="s">
        <v>28</v>
      </c>
      <c r="F379" t="s">
        <v>10</v>
      </c>
      <c r="G379" t="s">
        <v>11</v>
      </c>
      <c r="H379" t="s">
        <v>12</v>
      </c>
      <c r="I379" s="11">
        <v>6088093.9487436097</v>
      </c>
      <c r="J379">
        <f t="shared" ref="J379:J381" si="3">I379/1000000</f>
        <v>6.0880939487436097</v>
      </c>
    </row>
    <row r="380" spans="1:13" hidden="1" x14ac:dyDescent="0.25">
      <c r="A380" s="26"/>
      <c r="B380" t="s">
        <v>6</v>
      </c>
      <c r="C380" t="s">
        <v>7</v>
      </c>
      <c r="D380" t="s">
        <v>8</v>
      </c>
      <c r="E380" t="s">
        <v>28</v>
      </c>
      <c r="F380" t="s">
        <v>10</v>
      </c>
      <c r="G380" t="s">
        <v>11</v>
      </c>
      <c r="H380" t="s">
        <v>12</v>
      </c>
      <c r="I380" s="11">
        <v>4897109.1351299798</v>
      </c>
      <c r="J380">
        <f t="shared" si="3"/>
        <v>4.8971091351299796</v>
      </c>
    </row>
    <row r="381" spans="1:13" hidden="1" x14ac:dyDescent="0.25">
      <c r="A381" s="26"/>
      <c r="B381" t="s">
        <v>6</v>
      </c>
      <c r="C381" t="s">
        <v>7</v>
      </c>
      <c r="D381" t="s">
        <v>8</v>
      </c>
      <c r="E381" t="s">
        <v>9</v>
      </c>
      <c r="F381" t="s">
        <v>10</v>
      </c>
      <c r="G381" t="s">
        <v>11</v>
      </c>
      <c r="H381" t="s">
        <v>12</v>
      </c>
      <c r="I381" s="11">
        <v>4873323.7847122904</v>
      </c>
      <c r="J381">
        <f t="shared" si="3"/>
        <v>4.8733237847122908</v>
      </c>
    </row>
    <row r="382" spans="1:13" hidden="1" x14ac:dyDescent="0.25">
      <c r="A382" s="26"/>
      <c r="B382" t="s">
        <v>6</v>
      </c>
      <c r="C382" t="s">
        <v>36</v>
      </c>
      <c r="D382" t="s">
        <v>38</v>
      </c>
      <c r="E382" t="s">
        <v>9</v>
      </c>
      <c r="F382" s="2" t="s">
        <v>10</v>
      </c>
      <c r="G382" s="2" t="s">
        <v>11</v>
      </c>
      <c r="H382" s="4" t="s">
        <v>12</v>
      </c>
      <c r="I382" s="10">
        <v>3967383</v>
      </c>
      <c r="J382">
        <f>I382/1000000</f>
        <v>3.9673829999999999</v>
      </c>
    </row>
    <row r="383" spans="1:13" hidden="1" x14ac:dyDescent="0.25">
      <c r="A383" s="26"/>
      <c r="B383" t="s">
        <v>6</v>
      </c>
      <c r="C383" t="s">
        <v>36</v>
      </c>
      <c r="D383" t="s">
        <v>38</v>
      </c>
      <c r="E383" t="s">
        <v>28</v>
      </c>
      <c r="F383" s="2" t="s">
        <v>10</v>
      </c>
      <c r="G383" s="2" t="s">
        <v>11</v>
      </c>
      <c r="H383" s="4" t="s">
        <v>12</v>
      </c>
      <c r="I383" s="10">
        <v>4525305</v>
      </c>
      <c r="J383">
        <f t="shared" ref="J383:J385" si="4">I383/1000000</f>
        <v>4.5253050000000004</v>
      </c>
    </row>
    <row r="384" spans="1:13" hidden="1" x14ac:dyDescent="0.25">
      <c r="A384" s="26"/>
      <c r="B384" t="s">
        <v>6</v>
      </c>
      <c r="C384" t="s">
        <v>36</v>
      </c>
      <c r="D384" t="s">
        <v>37</v>
      </c>
      <c r="E384" t="s">
        <v>9</v>
      </c>
      <c r="F384" s="2" t="s">
        <v>10</v>
      </c>
      <c r="G384" s="2" t="s">
        <v>11</v>
      </c>
      <c r="H384" s="4" t="s">
        <v>12</v>
      </c>
      <c r="I384" s="10">
        <v>2568360</v>
      </c>
      <c r="J384">
        <f t="shared" si="4"/>
        <v>2.5683600000000002</v>
      </c>
    </row>
    <row r="385" spans="1:11" hidden="1" x14ac:dyDescent="0.25">
      <c r="A385" s="26"/>
      <c r="B385" t="s">
        <v>6</v>
      </c>
      <c r="C385" t="s">
        <v>36</v>
      </c>
      <c r="D385" t="s">
        <v>37</v>
      </c>
      <c r="E385" t="s">
        <v>28</v>
      </c>
      <c r="F385" s="2" t="s">
        <v>10</v>
      </c>
      <c r="G385" s="2" t="s">
        <v>11</v>
      </c>
      <c r="H385" s="4" t="s">
        <v>12</v>
      </c>
      <c r="I385" s="10">
        <v>3085664</v>
      </c>
      <c r="J385">
        <f t="shared" si="4"/>
        <v>3.085664</v>
      </c>
    </row>
    <row r="386" spans="1:11" hidden="1" x14ac:dyDescent="0.25">
      <c r="A386" s="26">
        <v>25</v>
      </c>
      <c r="B386" t="s">
        <v>39</v>
      </c>
      <c r="C386" t="s">
        <v>7</v>
      </c>
      <c r="D386" t="s">
        <v>8</v>
      </c>
      <c r="E386" t="s">
        <v>9</v>
      </c>
      <c r="F386" t="s">
        <v>10</v>
      </c>
      <c r="G386" t="s">
        <v>11</v>
      </c>
      <c r="H386" t="s">
        <v>12</v>
      </c>
      <c r="I386">
        <v>4873324.3568448396</v>
      </c>
      <c r="J386"/>
    </row>
    <row r="387" spans="1:11" hidden="1" x14ac:dyDescent="0.25">
      <c r="A387" s="26"/>
      <c r="B387" t="s">
        <v>39</v>
      </c>
      <c r="C387" t="s">
        <v>7</v>
      </c>
      <c r="D387" t="s">
        <v>8</v>
      </c>
      <c r="E387" t="s">
        <v>28</v>
      </c>
      <c r="F387" t="s">
        <v>10</v>
      </c>
      <c r="G387" t="s">
        <v>11</v>
      </c>
      <c r="H387" t="s">
        <v>12</v>
      </c>
      <c r="I387">
        <v>4941901.3960137898</v>
      </c>
      <c r="J387"/>
    </row>
    <row r="388" spans="1:11" hidden="1" x14ac:dyDescent="0.25">
      <c r="A388" s="26"/>
      <c r="B388" t="s">
        <v>39</v>
      </c>
      <c r="C388" t="s">
        <v>7</v>
      </c>
      <c r="D388" t="s">
        <v>29</v>
      </c>
      <c r="E388" t="s">
        <v>9</v>
      </c>
      <c r="F388" t="s">
        <v>10</v>
      </c>
      <c r="G388" t="s">
        <v>11</v>
      </c>
      <c r="H388" t="s">
        <v>12</v>
      </c>
      <c r="I388">
        <v>6075013.6277582804</v>
      </c>
      <c r="J388"/>
    </row>
    <row r="389" spans="1:11" hidden="1" x14ac:dyDescent="0.25">
      <c r="A389" s="26"/>
      <c r="B389" t="s">
        <v>39</v>
      </c>
      <c r="C389" t="s">
        <v>7</v>
      </c>
      <c r="D389" t="s">
        <v>29</v>
      </c>
      <c r="E389" t="s">
        <v>28</v>
      </c>
      <c r="F389" t="s">
        <v>10</v>
      </c>
      <c r="G389" t="s">
        <v>11</v>
      </c>
      <c r="H389" t="s">
        <v>12</v>
      </c>
      <c r="I389">
        <v>6162029.1724321796</v>
      </c>
      <c r="J389"/>
    </row>
    <row r="390" spans="1:11" hidden="1" x14ac:dyDescent="0.25">
      <c r="A390" s="26"/>
      <c r="B390" t="s">
        <v>39</v>
      </c>
      <c r="C390" t="s">
        <v>30</v>
      </c>
      <c r="D390" t="s">
        <v>31</v>
      </c>
      <c r="E390" t="s">
        <v>9</v>
      </c>
      <c r="F390" t="s">
        <v>10</v>
      </c>
      <c r="G390" t="s">
        <v>11</v>
      </c>
      <c r="H390" t="s">
        <v>12</v>
      </c>
      <c r="I390">
        <v>10500200.3103368</v>
      </c>
      <c r="J390" s="11">
        <f>I390/1000</f>
        <v>10500.200310336801</v>
      </c>
      <c r="K390" s="2">
        <f>I390/$I$245</f>
        <v>1972949.6973536643</v>
      </c>
    </row>
    <row r="391" spans="1:11" hidden="1" x14ac:dyDescent="0.25">
      <c r="A391" s="26"/>
      <c r="B391" t="s">
        <v>39</v>
      </c>
      <c r="C391" t="s">
        <v>30</v>
      </c>
      <c r="D391" t="s">
        <v>31</v>
      </c>
      <c r="E391" t="s">
        <v>28</v>
      </c>
      <c r="F391" t="s">
        <v>10</v>
      </c>
      <c r="G391" t="s">
        <v>11</v>
      </c>
      <c r="H391" t="s">
        <v>12</v>
      </c>
      <c r="I391">
        <v>10104884.0708695</v>
      </c>
      <c r="J391"/>
    </row>
    <row r="392" spans="1:11" hidden="1" x14ac:dyDescent="0.25">
      <c r="A392" s="26"/>
      <c r="B392" t="s">
        <v>39</v>
      </c>
      <c r="C392" t="s">
        <v>30</v>
      </c>
      <c r="D392" t="s">
        <v>32</v>
      </c>
      <c r="E392" t="s">
        <v>9</v>
      </c>
      <c r="F392" t="s">
        <v>10</v>
      </c>
      <c r="G392" t="s">
        <v>11</v>
      </c>
      <c r="H392" t="s">
        <v>12</v>
      </c>
      <c r="I392">
        <v>14445560.3107989</v>
      </c>
      <c r="J392"/>
    </row>
    <row r="393" spans="1:11" hidden="1" x14ac:dyDescent="0.25">
      <c r="A393" s="26"/>
      <c r="B393" t="s">
        <v>39</v>
      </c>
      <c r="C393" t="s">
        <v>30</v>
      </c>
      <c r="D393" t="s">
        <v>32</v>
      </c>
      <c r="E393" t="s">
        <v>28</v>
      </c>
      <c r="F393" t="s">
        <v>10</v>
      </c>
      <c r="G393" t="s">
        <v>11</v>
      </c>
      <c r="H393" t="s">
        <v>12</v>
      </c>
      <c r="I393">
        <v>14056160.304483</v>
      </c>
      <c r="J393"/>
    </row>
    <row r="394" spans="1:11" hidden="1" x14ac:dyDescent="0.25">
      <c r="A394" s="26"/>
      <c r="B394" s="2" t="s">
        <v>39</v>
      </c>
      <c r="C394" s="2" t="s">
        <v>36</v>
      </c>
      <c r="D394" s="2" t="s">
        <v>37</v>
      </c>
      <c r="E394" s="2" t="s">
        <v>9</v>
      </c>
      <c r="F394" t="s">
        <v>10</v>
      </c>
      <c r="G394" t="s">
        <v>11</v>
      </c>
      <c r="H394" t="s">
        <v>12</v>
      </c>
      <c r="I394">
        <v>2568361.46103328</v>
      </c>
      <c r="J394" s="1"/>
      <c r="K394" s="1"/>
    </row>
    <row r="395" spans="1:11" hidden="1" x14ac:dyDescent="0.25">
      <c r="A395" s="26"/>
      <c r="B395" s="2" t="s">
        <v>39</v>
      </c>
      <c r="C395" s="2" t="s">
        <v>36</v>
      </c>
      <c r="D395" s="2" t="s">
        <v>37</v>
      </c>
      <c r="E395" s="8" t="s">
        <v>28</v>
      </c>
      <c r="H395" t="s">
        <v>12</v>
      </c>
      <c r="I395">
        <v>3086551.6281384001</v>
      </c>
      <c r="J395"/>
    </row>
    <row r="396" spans="1:11" hidden="1" x14ac:dyDescent="0.25">
      <c r="A396" s="26"/>
      <c r="B396" t="s">
        <v>39</v>
      </c>
      <c r="C396" t="s">
        <v>36</v>
      </c>
      <c r="D396" t="s">
        <v>38</v>
      </c>
      <c r="E396" t="s">
        <v>9</v>
      </c>
      <c r="H396" t="s">
        <v>12</v>
      </c>
      <c r="I396">
        <v>3967388.1145332102</v>
      </c>
      <c r="J396"/>
    </row>
    <row r="397" spans="1:11" hidden="1" x14ac:dyDescent="0.25">
      <c r="A397" s="26"/>
      <c r="B397" t="s">
        <v>39</v>
      </c>
      <c r="C397" t="s">
        <v>36</v>
      </c>
      <c r="D397" t="s">
        <v>38</v>
      </c>
      <c r="E397" t="s">
        <v>28</v>
      </c>
      <c r="H397" t="s">
        <v>12</v>
      </c>
      <c r="I397">
        <v>4525938.1057096599</v>
      </c>
      <c r="J397"/>
    </row>
    <row r="398" spans="1:11" hidden="1" x14ac:dyDescent="0.25">
      <c r="A398" s="26"/>
      <c r="B398" t="s">
        <v>39</v>
      </c>
      <c r="C398" t="s">
        <v>33</v>
      </c>
      <c r="D398" t="s">
        <v>34</v>
      </c>
      <c r="E398" t="s">
        <v>9</v>
      </c>
      <c r="F398" t="s">
        <v>10</v>
      </c>
      <c r="G398" t="s">
        <v>11</v>
      </c>
      <c r="H398" t="s">
        <v>12</v>
      </c>
      <c r="I398">
        <v>9781616.3589999992</v>
      </c>
      <c r="J398"/>
    </row>
    <row r="399" spans="1:11" hidden="1" x14ac:dyDescent="0.25">
      <c r="A399" s="26"/>
      <c r="B399" t="s">
        <v>39</v>
      </c>
      <c r="C399" t="s">
        <v>33</v>
      </c>
      <c r="D399" t="s">
        <v>34</v>
      </c>
      <c r="E399" t="s">
        <v>28</v>
      </c>
      <c r="F399" t="s">
        <v>10</v>
      </c>
      <c r="G399" t="s">
        <v>11</v>
      </c>
      <c r="H399" t="s">
        <v>12</v>
      </c>
      <c r="I399">
        <v>9816440.7259999998</v>
      </c>
      <c r="J399"/>
    </row>
    <row r="400" spans="1:11" hidden="1" x14ac:dyDescent="0.25">
      <c r="A400" s="26"/>
      <c r="B400" t="s">
        <v>39</v>
      </c>
      <c r="C400" t="s">
        <v>33</v>
      </c>
      <c r="D400" t="s">
        <v>35</v>
      </c>
      <c r="E400" t="s">
        <v>9</v>
      </c>
      <c r="F400" t="s">
        <v>10</v>
      </c>
      <c r="G400" t="s">
        <v>11</v>
      </c>
      <c r="H400" t="s">
        <v>12</v>
      </c>
      <c r="I400">
        <v>14027583.369999999</v>
      </c>
      <c r="J400"/>
    </row>
    <row r="401" spans="1:11" hidden="1" x14ac:dyDescent="0.25">
      <c r="A401" s="26"/>
      <c r="B401" t="s">
        <v>39</v>
      </c>
      <c r="C401" t="s">
        <v>33</v>
      </c>
      <c r="D401" t="s">
        <v>35</v>
      </c>
      <c r="E401" t="s">
        <v>28</v>
      </c>
      <c r="F401" t="s">
        <v>10</v>
      </c>
      <c r="G401" t="s">
        <v>11</v>
      </c>
      <c r="H401" t="s">
        <v>12</v>
      </c>
      <c r="I401">
        <v>13900903.800000001</v>
      </c>
      <c r="J401"/>
    </row>
    <row r="402" spans="1:11" hidden="1" x14ac:dyDescent="0.25">
      <c r="A402" s="26">
        <v>26</v>
      </c>
      <c r="B402" t="s">
        <v>6</v>
      </c>
      <c r="C402" t="s">
        <v>7</v>
      </c>
      <c r="D402" t="s">
        <v>8</v>
      </c>
      <c r="E402" t="s">
        <v>9</v>
      </c>
      <c r="F402" t="s">
        <v>10</v>
      </c>
      <c r="G402" t="s">
        <v>11</v>
      </c>
      <c r="H402" t="s">
        <v>16</v>
      </c>
      <c r="I402">
        <v>1110.19226674999</v>
      </c>
      <c r="J402"/>
    </row>
    <row r="403" spans="1:11" hidden="1" x14ac:dyDescent="0.25">
      <c r="A403" s="26"/>
      <c r="B403" t="s">
        <v>6</v>
      </c>
      <c r="C403" t="s">
        <v>7</v>
      </c>
      <c r="D403" t="s">
        <v>8</v>
      </c>
      <c r="E403" t="s">
        <v>28</v>
      </c>
      <c r="F403" t="s">
        <v>10</v>
      </c>
      <c r="G403" t="s">
        <v>11</v>
      </c>
      <c r="H403" t="s">
        <v>16</v>
      </c>
      <c r="I403">
        <v>472.269869999999</v>
      </c>
      <c r="J403"/>
    </row>
    <row r="404" spans="1:11" hidden="1" x14ac:dyDescent="0.25">
      <c r="A404" s="26"/>
      <c r="B404" t="s">
        <v>6</v>
      </c>
      <c r="C404" t="s">
        <v>7</v>
      </c>
      <c r="D404" t="s">
        <v>29</v>
      </c>
      <c r="E404" t="s">
        <v>9</v>
      </c>
      <c r="F404" t="s">
        <v>10</v>
      </c>
      <c r="G404" t="s">
        <v>11</v>
      </c>
      <c r="H404" t="s">
        <v>16</v>
      </c>
      <c r="I404">
        <v>1180.6904542105201</v>
      </c>
      <c r="J404"/>
    </row>
    <row r="405" spans="1:11" hidden="1" x14ac:dyDescent="0.25">
      <c r="A405" s="26"/>
      <c r="B405" t="s">
        <v>6</v>
      </c>
      <c r="C405" t="s">
        <v>7</v>
      </c>
      <c r="D405" t="s">
        <v>29</v>
      </c>
      <c r="E405" t="s">
        <v>28</v>
      </c>
      <c r="F405" t="s">
        <v>10</v>
      </c>
      <c r="G405" t="s">
        <v>11</v>
      </c>
      <c r="H405" t="s">
        <v>16</v>
      </c>
      <c r="I405">
        <v>452.72164239057201</v>
      </c>
      <c r="J405"/>
    </row>
    <row r="406" spans="1:11" hidden="1" x14ac:dyDescent="0.25">
      <c r="A406" s="26"/>
      <c r="B406" t="s">
        <v>6</v>
      </c>
      <c r="C406" t="s">
        <v>30</v>
      </c>
      <c r="D406" t="s">
        <v>31</v>
      </c>
      <c r="E406" t="s">
        <v>9</v>
      </c>
      <c r="F406" t="s">
        <v>10</v>
      </c>
      <c r="G406" t="s">
        <v>11</v>
      </c>
      <c r="H406" t="s">
        <v>16</v>
      </c>
      <c r="I406">
        <v>142.132861427492</v>
      </c>
      <c r="J406"/>
      <c r="K406" s="4"/>
    </row>
    <row r="407" spans="1:11" hidden="1" x14ac:dyDescent="0.25">
      <c r="A407" s="26"/>
      <c r="B407" t="s">
        <v>6</v>
      </c>
      <c r="C407" t="s">
        <v>30</v>
      </c>
      <c r="D407" t="s">
        <v>31</v>
      </c>
      <c r="E407" t="s">
        <v>28</v>
      </c>
      <c r="F407" t="s">
        <v>10</v>
      </c>
      <c r="G407" t="s">
        <v>11</v>
      </c>
      <c r="H407" t="s">
        <v>16</v>
      </c>
      <c r="I407">
        <v>50.684391126760502</v>
      </c>
      <c r="J407"/>
      <c r="K407" s="4"/>
    </row>
    <row r="408" spans="1:11" hidden="1" x14ac:dyDescent="0.25">
      <c r="A408" s="26"/>
      <c r="B408" t="s">
        <v>6</v>
      </c>
      <c r="C408" t="s">
        <v>30</v>
      </c>
      <c r="D408" t="s">
        <v>32</v>
      </c>
      <c r="E408" t="s">
        <v>9</v>
      </c>
      <c r="F408" t="s">
        <v>10</v>
      </c>
      <c r="G408" t="s">
        <v>11</v>
      </c>
      <c r="H408" t="s">
        <v>16</v>
      </c>
      <c r="I408">
        <v>299.526207732383</v>
      </c>
      <c r="J408"/>
      <c r="K408" s="4"/>
    </row>
    <row r="409" spans="1:11" hidden="1" x14ac:dyDescent="0.25">
      <c r="A409" s="26"/>
      <c r="B409" t="s">
        <v>6</v>
      </c>
      <c r="C409" t="s">
        <v>30</v>
      </c>
      <c r="D409" t="s">
        <v>32</v>
      </c>
      <c r="E409" t="s">
        <v>28</v>
      </c>
      <c r="F409" t="s">
        <v>10</v>
      </c>
      <c r="G409" t="s">
        <v>11</v>
      </c>
      <c r="H409" t="s">
        <v>16</v>
      </c>
      <c r="I409">
        <v>180.81002000000001</v>
      </c>
      <c r="J409" s="11">
        <f>I409/1000</f>
        <v>0.18081002000000002</v>
      </c>
      <c r="K409" s="2">
        <f>I409/$I$245</f>
        <v>33.973549427083995</v>
      </c>
    </row>
    <row r="410" spans="1:11" hidden="1" x14ac:dyDescent="0.25">
      <c r="A410" s="26"/>
      <c r="B410" t="s">
        <v>6</v>
      </c>
      <c r="C410" t="s">
        <v>33</v>
      </c>
      <c r="D410" s="4" t="s">
        <v>34</v>
      </c>
      <c r="E410" s="4" t="s">
        <v>9</v>
      </c>
      <c r="F410" s="4" t="s">
        <v>10</v>
      </c>
      <c r="G410" s="4" t="s">
        <v>11</v>
      </c>
      <c r="H410" t="s">
        <v>16</v>
      </c>
      <c r="I410">
        <v>2970.1430989999999</v>
      </c>
      <c r="J410"/>
      <c r="K410" s="3"/>
    </row>
    <row r="411" spans="1:11" hidden="1" x14ac:dyDescent="0.25">
      <c r="A411" s="26"/>
      <c r="B411" t="s">
        <v>6</v>
      </c>
      <c r="C411" t="s">
        <v>33</v>
      </c>
      <c r="D411" s="4" t="s">
        <v>34</v>
      </c>
      <c r="E411" s="4" t="s">
        <v>28</v>
      </c>
      <c r="F411" s="4" t="s">
        <v>10</v>
      </c>
      <c r="G411" s="4" t="s">
        <v>11</v>
      </c>
      <c r="H411" t="s">
        <v>16</v>
      </c>
      <c r="I411">
        <v>804.4876888</v>
      </c>
      <c r="J411"/>
      <c r="K411" s="3"/>
    </row>
    <row r="412" spans="1:11" hidden="1" x14ac:dyDescent="0.25">
      <c r="A412" s="26"/>
      <c r="B412" t="s">
        <v>6</v>
      </c>
      <c r="C412" t="s">
        <v>33</v>
      </c>
      <c r="D412" s="4" t="s">
        <v>35</v>
      </c>
      <c r="E412" s="4" t="s">
        <v>9</v>
      </c>
      <c r="F412" s="4" t="s">
        <v>10</v>
      </c>
      <c r="G412" s="4" t="s">
        <v>11</v>
      </c>
      <c r="H412" t="s">
        <v>16</v>
      </c>
      <c r="I412">
        <v>2470.222186</v>
      </c>
      <c r="J412"/>
      <c r="K412" s="4"/>
    </row>
    <row r="413" spans="1:11" hidden="1" x14ac:dyDescent="0.25">
      <c r="A413" s="26"/>
      <c r="B413" t="s">
        <v>6</v>
      </c>
      <c r="C413" t="s">
        <v>33</v>
      </c>
      <c r="D413" s="4" t="s">
        <v>35</v>
      </c>
      <c r="E413" s="4" t="s">
        <v>28</v>
      </c>
      <c r="F413" s="4" t="s">
        <v>10</v>
      </c>
      <c r="G413" s="4" t="s">
        <v>11</v>
      </c>
      <c r="H413" t="s">
        <v>16</v>
      </c>
      <c r="I413">
        <v>766.43649059999996</v>
      </c>
      <c r="J413"/>
      <c r="K413" s="3"/>
    </row>
    <row r="414" spans="1:11" hidden="1" x14ac:dyDescent="0.25">
      <c r="A414" s="26"/>
      <c r="B414" t="s">
        <v>6</v>
      </c>
      <c r="C414" t="s">
        <v>36</v>
      </c>
      <c r="D414" t="s">
        <v>37</v>
      </c>
      <c r="E414" t="s">
        <v>9</v>
      </c>
      <c r="F414" s="2" t="s">
        <v>10</v>
      </c>
      <c r="G414" s="2" t="s">
        <v>11</v>
      </c>
      <c r="H414" s="4" t="s">
        <v>16</v>
      </c>
      <c r="I414" s="4">
        <v>2736.6860000000001</v>
      </c>
      <c r="J414"/>
      <c r="K414" s="4"/>
    </row>
    <row r="415" spans="1:11" hidden="1" x14ac:dyDescent="0.25">
      <c r="A415" s="26"/>
      <c r="B415" t="s">
        <v>6</v>
      </c>
      <c r="C415" t="s">
        <v>36</v>
      </c>
      <c r="D415" t="s">
        <v>37</v>
      </c>
      <c r="E415" t="s">
        <v>28</v>
      </c>
      <c r="F415" s="2" t="s">
        <v>10</v>
      </c>
      <c r="G415" s="2" t="s">
        <v>11</v>
      </c>
      <c r="H415" s="4" t="s">
        <v>16</v>
      </c>
      <c r="I415" s="4">
        <v>2363.9050000000002</v>
      </c>
      <c r="J415" s="6"/>
      <c r="K415" s="3"/>
    </row>
    <row r="416" spans="1:11" hidden="1" x14ac:dyDescent="0.25">
      <c r="A416" s="26"/>
      <c r="B416" t="s">
        <v>6</v>
      </c>
      <c r="C416" t="s">
        <v>36</v>
      </c>
      <c r="D416" t="s">
        <v>38</v>
      </c>
      <c r="E416" t="s">
        <v>9</v>
      </c>
      <c r="F416" s="2" t="s">
        <v>10</v>
      </c>
      <c r="G416" s="2" t="s">
        <v>11</v>
      </c>
      <c r="H416" s="4" t="s">
        <v>16</v>
      </c>
      <c r="I416" s="4">
        <v>2835.2489999999998</v>
      </c>
      <c r="J416"/>
      <c r="K416" s="4"/>
    </row>
    <row r="417" spans="1:11" hidden="1" x14ac:dyDescent="0.25">
      <c r="A417" s="26"/>
      <c r="B417" t="s">
        <v>6</v>
      </c>
      <c r="C417" t="s">
        <v>36</v>
      </c>
      <c r="D417" t="s">
        <v>38</v>
      </c>
      <c r="E417" t="s">
        <v>28</v>
      </c>
      <c r="F417" s="2" t="s">
        <v>10</v>
      </c>
      <c r="G417" s="2" t="s">
        <v>11</v>
      </c>
      <c r="H417" s="4" t="s">
        <v>16</v>
      </c>
      <c r="I417" s="4">
        <v>2410.92</v>
      </c>
      <c r="J417" s="6"/>
      <c r="K417" s="3"/>
    </row>
    <row r="418" spans="1:11" hidden="1" x14ac:dyDescent="0.25">
      <c r="A418" s="26">
        <v>27</v>
      </c>
      <c r="B418" t="s">
        <v>39</v>
      </c>
      <c r="C418" t="s">
        <v>7</v>
      </c>
      <c r="D418" t="s">
        <v>8</v>
      </c>
      <c r="E418" t="s">
        <v>9</v>
      </c>
      <c r="F418" t="s">
        <v>10</v>
      </c>
      <c r="G418" t="s">
        <v>11</v>
      </c>
      <c r="H418" t="s">
        <v>16</v>
      </c>
      <c r="I418">
        <v>1110.1907692499899</v>
      </c>
      <c r="J418"/>
      <c r="K418" s="4"/>
    </row>
    <row r="419" spans="1:11" hidden="1" x14ac:dyDescent="0.25">
      <c r="A419" s="26"/>
      <c r="B419" t="s">
        <v>39</v>
      </c>
      <c r="C419" t="s">
        <v>7</v>
      </c>
      <c r="D419" t="s">
        <v>8</v>
      </c>
      <c r="E419" t="s">
        <v>28</v>
      </c>
      <c r="F419" t="s">
        <v>10</v>
      </c>
      <c r="G419" t="s">
        <v>11</v>
      </c>
      <c r="H419" t="s">
        <v>16</v>
      </c>
      <c r="I419">
        <v>796.99281120454498</v>
      </c>
      <c r="J419"/>
      <c r="K419" s="4"/>
    </row>
    <row r="420" spans="1:11" hidden="1" x14ac:dyDescent="0.25">
      <c r="A420" s="26"/>
      <c r="B420" t="s">
        <v>39</v>
      </c>
      <c r="C420" t="s">
        <v>7</v>
      </c>
      <c r="D420" t="s">
        <v>29</v>
      </c>
      <c r="E420" t="s">
        <v>9</v>
      </c>
      <c r="F420" t="s">
        <v>10</v>
      </c>
      <c r="G420" t="s">
        <v>11</v>
      </c>
      <c r="H420" t="s">
        <v>16</v>
      </c>
      <c r="I420">
        <v>1180.69122789473</v>
      </c>
      <c r="J420"/>
      <c r="K420" s="4"/>
    </row>
    <row r="421" spans="1:11" hidden="1" x14ac:dyDescent="0.25">
      <c r="A421" s="26"/>
      <c r="B421" t="s">
        <v>39</v>
      </c>
      <c r="C421" t="s">
        <v>7</v>
      </c>
      <c r="D421" t="s">
        <v>29</v>
      </c>
      <c r="E421" t="s">
        <v>28</v>
      </c>
      <c r="F421" t="s">
        <v>10</v>
      </c>
      <c r="G421" t="s">
        <v>11</v>
      </c>
      <c r="H421" t="s">
        <v>16</v>
      </c>
      <c r="I421">
        <v>811.62272076271199</v>
      </c>
      <c r="J421"/>
      <c r="K421" s="4"/>
    </row>
    <row r="422" spans="1:11" hidden="1" x14ac:dyDescent="0.25">
      <c r="A422" s="26"/>
      <c r="B422" t="s">
        <v>39</v>
      </c>
      <c r="C422" t="s">
        <v>30</v>
      </c>
      <c r="D422" t="s">
        <v>31</v>
      </c>
      <c r="E422" t="s">
        <v>9</v>
      </c>
      <c r="F422" t="s">
        <v>10</v>
      </c>
      <c r="G422" t="s">
        <v>11</v>
      </c>
      <c r="H422" t="s">
        <v>16</v>
      </c>
      <c r="I422">
        <v>211.451764924288</v>
      </c>
      <c r="J422"/>
      <c r="K422" s="4"/>
    </row>
    <row r="423" spans="1:11" hidden="1" x14ac:dyDescent="0.25">
      <c r="A423" s="26"/>
      <c r="B423" t="s">
        <v>39</v>
      </c>
      <c r="C423" t="s">
        <v>30</v>
      </c>
      <c r="D423" t="s">
        <v>31</v>
      </c>
      <c r="E423" t="s">
        <v>28</v>
      </c>
      <c r="F423" t="s">
        <v>10</v>
      </c>
      <c r="G423" t="s">
        <v>11</v>
      </c>
      <c r="H423" t="s">
        <v>16</v>
      </c>
      <c r="I423">
        <v>76.569286922810605</v>
      </c>
      <c r="J423"/>
      <c r="K423" s="4"/>
    </row>
    <row r="424" spans="1:11" hidden="1" x14ac:dyDescent="0.25">
      <c r="A424" s="26"/>
      <c r="B424" t="s">
        <v>39</v>
      </c>
      <c r="C424" t="s">
        <v>30</v>
      </c>
      <c r="D424" t="s">
        <v>32</v>
      </c>
      <c r="E424" t="s">
        <v>9</v>
      </c>
      <c r="F424" t="s">
        <v>10</v>
      </c>
      <c r="G424" t="s">
        <v>11</v>
      </c>
      <c r="H424" t="s">
        <v>16</v>
      </c>
      <c r="I424">
        <v>314.408507271985</v>
      </c>
      <c r="J424"/>
      <c r="K424" s="4"/>
    </row>
    <row r="425" spans="1:11" hidden="1" x14ac:dyDescent="0.25">
      <c r="A425" s="26"/>
      <c r="B425" t="s">
        <v>39</v>
      </c>
      <c r="C425" t="s">
        <v>30</v>
      </c>
      <c r="D425" t="s">
        <v>32</v>
      </c>
      <c r="E425" t="s">
        <v>28</v>
      </c>
      <c r="F425" t="s">
        <v>10</v>
      </c>
      <c r="G425" t="s">
        <v>11</v>
      </c>
      <c r="H425" t="s">
        <v>16</v>
      </c>
      <c r="I425">
        <v>198.95331032737801</v>
      </c>
      <c r="J425"/>
      <c r="K425" s="4"/>
    </row>
    <row r="426" spans="1:11" hidden="1" x14ac:dyDescent="0.25">
      <c r="A426" s="26"/>
      <c r="B426" s="2" t="s">
        <v>39</v>
      </c>
      <c r="C426" s="2" t="s">
        <v>36</v>
      </c>
      <c r="D426" s="2" t="s">
        <v>37</v>
      </c>
      <c r="E426" s="2" t="s">
        <v>9</v>
      </c>
      <c r="F426" t="s">
        <v>10</v>
      </c>
      <c r="G426" t="s">
        <v>11</v>
      </c>
      <c r="H426" t="s">
        <v>16</v>
      </c>
      <c r="I426">
        <v>2736.6863369999801</v>
      </c>
      <c r="J426"/>
      <c r="K426" s="4"/>
    </row>
    <row r="427" spans="1:11" hidden="1" x14ac:dyDescent="0.25">
      <c r="A427" s="26"/>
      <c r="B427" s="2" t="s">
        <v>39</v>
      </c>
      <c r="C427" s="2" t="s">
        <v>36</v>
      </c>
      <c r="D427" s="2" t="s">
        <v>37</v>
      </c>
      <c r="E427" s="8" t="s">
        <v>28</v>
      </c>
      <c r="H427" t="s">
        <v>16</v>
      </c>
      <c r="I427">
        <v>2364.4709269999998</v>
      </c>
      <c r="J427" s="11">
        <f>I427/1000</f>
        <v>2.3644709269999997</v>
      </c>
      <c r="K427" s="2">
        <f>I427/$I$245</f>
        <v>444.27554350880337</v>
      </c>
    </row>
    <row r="428" spans="1:11" hidden="1" x14ac:dyDescent="0.25">
      <c r="A428" s="26"/>
      <c r="B428" t="s">
        <v>39</v>
      </c>
      <c r="C428" t="s">
        <v>36</v>
      </c>
      <c r="D428" t="s">
        <v>38</v>
      </c>
      <c r="E428" t="s">
        <v>9</v>
      </c>
      <c r="F428" t="s">
        <v>10</v>
      </c>
      <c r="G428" t="s">
        <v>11</v>
      </c>
      <c r="H428" t="s">
        <v>16</v>
      </c>
      <c r="I428">
        <v>2835.7525290670701</v>
      </c>
      <c r="J428"/>
      <c r="K428" s="4"/>
    </row>
    <row r="429" spans="1:11" hidden="1" x14ac:dyDescent="0.25">
      <c r="A429" s="26"/>
      <c r="B429" t="s">
        <v>39</v>
      </c>
      <c r="C429" t="s">
        <v>36</v>
      </c>
      <c r="D429" t="s">
        <v>38</v>
      </c>
      <c r="E429" t="s">
        <v>28</v>
      </c>
      <c r="H429" t="s">
        <v>16</v>
      </c>
      <c r="I429">
        <v>2409.1142827499998</v>
      </c>
      <c r="J429"/>
      <c r="K429" s="4"/>
    </row>
    <row r="430" spans="1:11" hidden="1" x14ac:dyDescent="0.25">
      <c r="A430" s="26"/>
      <c r="B430" t="s">
        <v>39</v>
      </c>
      <c r="C430" t="s">
        <v>33</v>
      </c>
      <c r="D430" t="s">
        <v>34</v>
      </c>
      <c r="E430" t="s">
        <v>9</v>
      </c>
      <c r="F430" t="s">
        <v>10</v>
      </c>
      <c r="G430" t="s">
        <v>11</v>
      </c>
      <c r="H430" t="s">
        <v>16</v>
      </c>
      <c r="I430">
        <v>2633.2661440000002</v>
      </c>
      <c r="J430"/>
      <c r="K430" s="4"/>
    </row>
    <row r="431" spans="1:11" hidden="1" x14ac:dyDescent="0.25">
      <c r="A431" s="26"/>
      <c r="B431" t="s">
        <v>39</v>
      </c>
      <c r="C431" t="s">
        <v>33</v>
      </c>
      <c r="D431" t="s">
        <v>34</v>
      </c>
      <c r="E431" t="s">
        <v>28</v>
      </c>
      <c r="F431" t="s">
        <v>10</v>
      </c>
      <c r="G431" t="s">
        <v>11</v>
      </c>
      <c r="H431" t="s">
        <v>16</v>
      </c>
      <c r="I431">
        <v>938.81088390000002</v>
      </c>
      <c r="J431"/>
      <c r="K431" s="4"/>
    </row>
    <row r="432" spans="1:11" hidden="1" x14ac:dyDescent="0.25">
      <c r="A432" s="26"/>
      <c r="B432" t="s">
        <v>39</v>
      </c>
      <c r="C432" t="s">
        <v>33</v>
      </c>
      <c r="D432" t="s">
        <v>35</v>
      </c>
      <c r="E432" t="s">
        <v>9</v>
      </c>
      <c r="F432" t="s">
        <v>10</v>
      </c>
      <c r="G432" t="s">
        <v>11</v>
      </c>
      <c r="H432" t="s">
        <v>16</v>
      </c>
      <c r="I432">
        <v>2517.9080899999999</v>
      </c>
      <c r="J432"/>
      <c r="K432" s="4"/>
    </row>
    <row r="433" spans="1:11" hidden="1" x14ac:dyDescent="0.25">
      <c r="A433" s="26"/>
      <c r="B433" t="s">
        <v>39</v>
      </c>
      <c r="C433" t="s">
        <v>33</v>
      </c>
      <c r="D433" t="s">
        <v>35</v>
      </c>
      <c r="E433" t="s">
        <v>28</v>
      </c>
      <c r="F433" t="s">
        <v>10</v>
      </c>
      <c r="G433" t="s">
        <v>11</v>
      </c>
      <c r="H433" t="s">
        <v>16</v>
      </c>
      <c r="I433">
        <v>796.36905409999997</v>
      </c>
      <c r="J433" s="6"/>
      <c r="K433" s="4"/>
    </row>
    <row r="434" spans="1:11" hidden="1" x14ac:dyDescent="0.25">
      <c r="A434" s="26"/>
      <c r="B434" t="s">
        <v>6</v>
      </c>
      <c r="C434" t="s">
        <v>30</v>
      </c>
      <c r="D434" t="s">
        <v>32</v>
      </c>
      <c r="E434" t="s">
        <v>9</v>
      </c>
      <c r="F434" t="s">
        <v>10</v>
      </c>
      <c r="G434" t="s">
        <v>11</v>
      </c>
      <c r="H434" t="s">
        <v>15</v>
      </c>
      <c r="I434" s="12">
        <v>20926.124256357401</v>
      </c>
      <c r="J434"/>
      <c r="K434" s="4"/>
    </row>
    <row r="435" spans="1:11" hidden="1" x14ac:dyDescent="0.25">
      <c r="A435" s="26"/>
      <c r="B435" t="s">
        <v>6</v>
      </c>
      <c r="C435" t="s">
        <v>30</v>
      </c>
      <c r="D435" t="s">
        <v>32</v>
      </c>
      <c r="E435" t="s">
        <v>28</v>
      </c>
      <c r="F435" t="s">
        <v>10</v>
      </c>
      <c r="G435" t="s">
        <v>11</v>
      </c>
      <c r="H435" t="s">
        <v>15</v>
      </c>
      <c r="I435" s="12">
        <v>20926.939702438998</v>
      </c>
      <c r="J435" s="6"/>
      <c r="K435" s="4"/>
    </row>
    <row r="436" spans="1:11" hidden="1" x14ac:dyDescent="0.25">
      <c r="A436" s="26"/>
      <c r="B436" t="s">
        <v>6</v>
      </c>
      <c r="C436" t="s">
        <v>7</v>
      </c>
      <c r="D436" t="s">
        <v>29</v>
      </c>
      <c r="E436" t="s">
        <v>28</v>
      </c>
      <c r="F436" t="s">
        <v>10</v>
      </c>
      <c r="G436" t="s">
        <v>11</v>
      </c>
      <c r="H436" t="s">
        <v>15</v>
      </c>
      <c r="I436" s="12">
        <v>21002.392845242899</v>
      </c>
      <c r="J436"/>
      <c r="K436" s="4"/>
    </row>
    <row r="437" spans="1:11" hidden="1" x14ac:dyDescent="0.25">
      <c r="A437" s="26"/>
      <c r="B437" t="s">
        <v>6</v>
      </c>
      <c r="C437" t="s">
        <v>33</v>
      </c>
      <c r="D437" s="4" t="s">
        <v>35</v>
      </c>
      <c r="E437" s="4" t="s">
        <v>9</v>
      </c>
      <c r="F437" s="4" t="s">
        <v>10</v>
      </c>
      <c r="G437" s="4" t="s">
        <v>11</v>
      </c>
      <c r="H437" t="s">
        <v>15</v>
      </c>
      <c r="I437" s="12">
        <v>21095.182929999999</v>
      </c>
      <c r="J437"/>
      <c r="K437" s="4"/>
    </row>
    <row r="438" spans="1:11" hidden="1" x14ac:dyDescent="0.25">
      <c r="A438" s="26"/>
      <c r="B438" t="s">
        <v>6</v>
      </c>
      <c r="C438" t="s">
        <v>7</v>
      </c>
      <c r="D438" t="s">
        <v>29</v>
      </c>
      <c r="E438" t="s">
        <v>9</v>
      </c>
      <c r="F438" t="s">
        <v>10</v>
      </c>
      <c r="G438" t="s">
        <v>11</v>
      </c>
      <c r="H438" t="s">
        <v>15</v>
      </c>
      <c r="I438" s="12">
        <v>21063.388334885902</v>
      </c>
      <c r="J438"/>
      <c r="K438" s="4"/>
    </row>
    <row r="439" spans="1:11" hidden="1" x14ac:dyDescent="0.25">
      <c r="A439" s="26"/>
      <c r="B439" t="s">
        <v>6</v>
      </c>
      <c r="C439" t="s">
        <v>33</v>
      </c>
      <c r="D439" s="4" t="s">
        <v>34</v>
      </c>
      <c r="E439" s="4" t="s">
        <v>9</v>
      </c>
      <c r="F439" s="4" t="s">
        <v>10</v>
      </c>
      <c r="G439" s="4" t="s">
        <v>11</v>
      </c>
      <c r="H439" t="s">
        <v>15</v>
      </c>
      <c r="I439" s="12">
        <v>29640.036179999999</v>
      </c>
      <c r="J439"/>
      <c r="K439" s="4"/>
    </row>
    <row r="440" spans="1:11" hidden="1" x14ac:dyDescent="0.25">
      <c r="A440" s="26"/>
      <c r="B440" t="s">
        <v>6</v>
      </c>
      <c r="C440" t="s">
        <v>30</v>
      </c>
      <c r="D440" t="s">
        <v>31</v>
      </c>
      <c r="E440" t="s">
        <v>28</v>
      </c>
      <c r="F440" t="s">
        <v>10</v>
      </c>
      <c r="G440" t="s">
        <v>11</v>
      </c>
      <c r="H440" t="s">
        <v>15</v>
      </c>
      <c r="I440" s="12">
        <v>21508.268842318401</v>
      </c>
      <c r="J440"/>
      <c r="K440" s="4"/>
    </row>
    <row r="441" spans="1:11" hidden="1" x14ac:dyDescent="0.25">
      <c r="A441" s="26"/>
      <c r="B441" t="s">
        <v>6</v>
      </c>
      <c r="C441" t="s">
        <v>7</v>
      </c>
      <c r="D441" t="s">
        <v>8</v>
      </c>
      <c r="E441" t="s">
        <v>28</v>
      </c>
      <c r="F441" t="s">
        <v>10</v>
      </c>
      <c r="G441" t="s">
        <v>11</v>
      </c>
      <c r="H441" t="s">
        <v>15</v>
      </c>
      <c r="I441" s="12">
        <v>21576.167489924901</v>
      </c>
      <c r="J441"/>
    </row>
    <row r="442" spans="1:11" hidden="1" x14ac:dyDescent="0.25">
      <c r="A442" s="26"/>
      <c r="B442" t="s">
        <v>6</v>
      </c>
      <c r="C442" t="s">
        <v>30</v>
      </c>
      <c r="D442" t="s">
        <v>31</v>
      </c>
      <c r="E442" t="s">
        <v>9</v>
      </c>
      <c r="F442" t="s">
        <v>10</v>
      </c>
      <c r="G442" t="s">
        <v>11</v>
      </c>
      <c r="H442" t="s">
        <v>15</v>
      </c>
      <c r="I442" s="12">
        <v>21852.772453167301</v>
      </c>
      <c r="J442"/>
    </row>
    <row r="443" spans="1:11" hidden="1" x14ac:dyDescent="0.25">
      <c r="A443" s="26"/>
      <c r="B443" t="s">
        <v>6</v>
      </c>
      <c r="C443" t="s">
        <v>7</v>
      </c>
      <c r="D443" t="s">
        <v>8</v>
      </c>
      <c r="E443" t="s">
        <v>9</v>
      </c>
      <c r="F443" t="s">
        <v>10</v>
      </c>
      <c r="G443" t="s">
        <v>11</v>
      </c>
      <c r="H443" t="s">
        <v>15</v>
      </c>
      <c r="I443" s="12">
        <v>21973.483895222202</v>
      </c>
      <c r="J443"/>
    </row>
    <row r="444" spans="1:11" hidden="1" x14ac:dyDescent="0.25">
      <c r="A444" s="26"/>
      <c r="B444" t="s">
        <v>6</v>
      </c>
      <c r="C444" t="s">
        <v>36</v>
      </c>
      <c r="D444" t="s">
        <v>38</v>
      </c>
      <c r="E444" t="s">
        <v>9</v>
      </c>
      <c r="F444" s="2" t="s">
        <v>10</v>
      </c>
      <c r="G444" s="2" t="s">
        <v>11</v>
      </c>
      <c r="H444" s="4" t="s">
        <v>15</v>
      </c>
      <c r="I444" s="3">
        <v>23087.52</v>
      </c>
      <c r="J444"/>
    </row>
    <row r="445" spans="1:11" hidden="1" x14ac:dyDescent="0.25">
      <c r="A445" s="26"/>
      <c r="B445" t="s">
        <v>6</v>
      </c>
      <c r="C445" t="s">
        <v>36</v>
      </c>
      <c r="D445" t="s">
        <v>38</v>
      </c>
      <c r="E445" t="s">
        <v>28</v>
      </c>
      <c r="F445" s="2" t="s">
        <v>10</v>
      </c>
      <c r="G445" s="2" t="s">
        <v>11</v>
      </c>
      <c r="H445" s="4" t="s">
        <v>15</v>
      </c>
      <c r="I445" s="3">
        <v>23496.23</v>
      </c>
      <c r="J445" s="11">
        <f>I445/1000</f>
        <v>23.496230000000001</v>
      </c>
      <c r="K445" s="2">
        <f>I445/$I$245</f>
        <v>4414.8567167634501</v>
      </c>
    </row>
    <row r="446" spans="1:11" hidden="1" x14ac:dyDescent="0.25">
      <c r="A446" s="26"/>
      <c r="B446" t="s">
        <v>6</v>
      </c>
      <c r="C446" t="s">
        <v>33</v>
      </c>
      <c r="D446" s="4" t="s">
        <v>35</v>
      </c>
      <c r="E446" s="4" t="s">
        <v>28</v>
      </c>
      <c r="F446" s="4" t="s">
        <v>10</v>
      </c>
      <c r="G446" s="4" t="s">
        <v>11</v>
      </c>
      <c r="H446" t="s">
        <v>15</v>
      </c>
      <c r="I446" s="12">
        <v>21033.7408</v>
      </c>
      <c r="J446"/>
    </row>
    <row r="447" spans="1:11" hidden="1" x14ac:dyDescent="0.25">
      <c r="A447" s="26"/>
      <c r="B447" t="s">
        <v>6</v>
      </c>
      <c r="C447" t="s">
        <v>36</v>
      </c>
      <c r="D447" t="s">
        <v>37</v>
      </c>
      <c r="E447" t="s">
        <v>9</v>
      </c>
      <c r="F447" s="2" t="s">
        <v>10</v>
      </c>
      <c r="G447" s="2" t="s">
        <v>11</v>
      </c>
      <c r="H447" s="4" t="s">
        <v>15</v>
      </c>
      <c r="I447" s="3">
        <v>26962.2</v>
      </c>
      <c r="J447"/>
    </row>
    <row r="448" spans="1:11" hidden="1" x14ac:dyDescent="0.25">
      <c r="A448" s="26"/>
      <c r="B448" t="s">
        <v>6</v>
      </c>
      <c r="C448" t="s">
        <v>36</v>
      </c>
      <c r="D448" t="s">
        <v>37</v>
      </c>
      <c r="E448" t="s">
        <v>28</v>
      </c>
      <c r="F448" s="2" t="s">
        <v>10</v>
      </c>
      <c r="G448" s="2" t="s">
        <v>11</v>
      </c>
      <c r="H448" s="4" t="s">
        <v>15</v>
      </c>
      <c r="I448" s="3">
        <v>27941.98</v>
      </c>
      <c r="J448"/>
    </row>
    <row r="449" spans="1:11" hidden="1" x14ac:dyDescent="0.25">
      <c r="A449" s="26"/>
      <c r="B449" t="s">
        <v>6</v>
      </c>
      <c r="C449" t="s">
        <v>33</v>
      </c>
      <c r="D449" s="4" t="s">
        <v>34</v>
      </c>
      <c r="E449" s="4" t="s">
        <v>28</v>
      </c>
      <c r="F449" s="4" t="s">
        <v>10</v>
      </c>
      <c r="G449" s="4" t="s">
        <v>11</v>
      </c>
      <c r="H449" t="s">
        <v>15</v>
      </c>
      <c r="I449" s="12">
        <v>24196.35338</v>
      </c>
      <c r="J449"/>
    </row>
    <row r="450" spans="1:11" hidden="1" x14ac:dyDescent="0.25">
      <c r="A450" s="26"/>
      <c r="B450" t="s">
        <v>39</v>
      </c>
      <c r="C450" t="s">
        <v>7</v>
      </c>
      <c r="D450" t="s">
        <v>8</v>
      </c>
      <c r="E450" t="s">
        <v>9</v>
      </c>
      <c r="F450" t="s">
        <v>10</v>
      </c>
      <c r="G450" t="s">
        <v>11</v>
      </c>
      <c r="H450" t="s">
        <v>15</v>
      </c>
      <c r="I450" s="12">
        <v>21973.4869163207</v>
      </c>
      <c r="J450"/>
    </row>
    <row r="451" spans="1:11" hidden="1" x14ac:dyDescent="0.25">
      <c r="A451" s="26">
        <v>28</v>
      </c>
      <c r="B451" t="s">
        <v>39</v>
      </c>
      <c r="C451" t="s">
        <v>7</v>
      </c>
      <c r="D451" t="s">
        <v>8</v>
      </c>
      <c r="E451" t="s">
        <v>28</v>
      </c>
      <c r="F451" t="s">
        <v>10</v>
      </c>
      <c r="G451" t="s">
        <v>11</v>
      </c>
      <c r="H451" t="s">
        <v>15</v>
      </c>
      <c r="I451" s="12">
        <v>22676.083805612299</v>
      </c>
      <c r="J451" s="6"/>
    </row>
    <row r="452" spans="1:11" hidden="1" x14ac:dyDescent="0.25">
      <c r="A452" s="26"/>
      <c r="B452" t="s">
        <v>39</v>
      </c>
      <c r="C452" t="s">
        <v>7</v>
      </c>
      <c r="D452" t="s">
        <v>29</v>
      </c>
      <c r="E452" t="s">
        <v>9</v>
      </c>
      <c r="F452" t="s">
        <v>10</v>
      </c>
      <c r="G452" t="s">
        <v>11</v>
      </c>
      <c r="H452" t="s">
        <v>15</v>
      </c>
      <c r="I452" s="12">
        <v>21063.388485238898</v>
      </c>
      <c r="J452"/>
    </row>
    <row r="453" spans="1:11" hidden="1" x14ac:dyDescent="0.25">
      <c r="A453" s="26"/>
      <c r="B453" t="s">
        <v>39</v>
      </c>
      <c r="C453" t="s">
        <v>7</v>
      </c>
      <c r="D453" t="s">
        <v>29</v>
      </c>
      <c r="E453" t="s">
        <v>28</v>
      </c>
      <c r="F453" t="s">
        <v>10</v>
      </c>
      <c r="G453" t="s">
        <v>11</v>
      </c>
      <c r="H453" t="s">
        <v>15</v>
      </c>
      <c r="I453" s="12">
        <v>21196.579704512202</v>
      </c>
      <c r="J453" s="6"/>
    </row>
    <row r="454" spans="1:11" hidden="1" x14ac:dyDescent="0.25">
      <c r="A454" s="26"/>
      <c r="B454" t="s">
        <v>39</v>
      </c>
      <c r="C454" t="s">
        <v>30</v>
      </c>
      <c r="D454" t="s">
        <v>31</v>
      </c>
      <c r="E454" t="s">
        <v>9</v>
      </c>
      <c r="F454" t="s">
        <v>10</v>
      </c>
      <c r="G454" t="s">
        <v>11</v>
      </c>
      <c r="H454" t="s">
        <v>15</v>
      </c>
      <c r="I454" s="12">
        <v>21783.0335255057</v>
      </c>
      <c r="J454"/>
    </row>
    <row r="455" spans="1:11" hidden="1" x14ac:dyDescent="0.25">
      <c r="A455" s="26"/>
      <c r="B455" t="s">
        <v>39</v>
      </c>
      <c r="C455" t="s">
        <v>30</v>
      </c>
      <c r="D455" t="s">
        <v>31</v>
      </c>
      <c r="E455" t="s">
        <v>28</v>
      </c>
      <c r="F455" t="s">
        <v>10</v>
      </c>
      <c r="G455" t="s">
        <v>11</v>
      </c>
      <c r="H455" t="s">
        <v>15</v>
      </c>
      <c r="I455" s="12">
        <v>21834.059849396599</v>
      </c>
      <c r="J455"/>
    </row>
    <row r="456" spans="1:11" hidden="1" x14ac:dyDescent="0.25">
      <c r="A456" s="26"/>
      <c r="B456" t="s">
        <v>39</v>
      </c>
      <c r="C456" t="s">
        <v>30</v>
      </c>
      <c r="D456" t="s">
        <v>32</v>
      </c>
      <c r="E456" t="s">
        <v>9</v>
      </c>
      <c r="F456" t="s">
        <v>10</v>
      </c>
      <c r="G456" t="s">
        <v>11</v>
      </c>
      <c r="H456" t="s">
        <v>15</v>
      </c>
      <c r="I456" s="12">
        <v>20926.168671404699</v>
      </c>
      <c r="J456"/>
    </row>
    <row r="457" spans="1:11" hidden="1" x14ac:dyDescent="0.25">
      <c r="A457" s="26"/>
      <c r="B457" t="s">
        <v>39</v>
      </c>
      <c r="C457" t="s">
        <v>30</v>
      </c>
      <c r="D457" t="s">
        <v>32</v>
      </c>
      <c r="E457" t="s">
        <v>28</v>
      </c>
      <c r="F457" t="s">
        <v>10</v>
      </c>
      <c r="G457" t="s">
        <v>11</v>
      </c>
      <c r="H457" t="s">
        <v>15</v>
      </c>
      <c r="I457" s="12">
        <v>20926.632993617499</v>
      </c>
      <c r="J457"/>
    </row>
    <row r="458" spans="1:11" hidden="1" x14ac:dyDescent="0.25">
      <c r="A458" s="26"/>
      <c r="B458" s="2" t="s">
        <v>39</v>
      </c>
      <c r="C458" s="2" t="s">
        <v>36</v>
      </c>
      <c r="D458" s="2" t="s">
        <v>37</v>
      </c>
      <c r="E458" s="2" t="s">
        <v>9</v>
      </c>
      <c r="F458" t="s">
        <v>10</v>
      </c>
      <c r="G458" t="s">
        <v>11</v>
      </c>
      <c r="H458" t="s">
        <v>15</v>
      </c>
      <c r="I458" s="12">
        <v>26962.2016530029</v>
      </c>
      <c r="J458"/>
    </row>
    <row r="459" spans="1:11" hidden="1" x14ac:dyDescent="0.25">
      <c r="A459" s="26"/>
      <c r="B459" s="2" t="s">
        <v>39</v>
      </c>
      <c r="C459" s="2" t="s">
        <v>36</v>
      </c>
      <c r="D459" s="2" t="s">
        <v>37</v>
      </c>
      <c r="E459" s="8" t="s">
        <v>28</v>
      </c>
      <c r="H459" t="s">
        <v>15</v>
      </c>
      <c r="I459" s="12">
        <v>27942.5448440213</v>
      </c>
      <c r="J459"/>
    </row>
    <row r="460" spans="1:11" hidden="1" x14ac:dyDescent="0.25">
      <c r="A460" s="26"/>
      <c r="B460" t="s">
        <v>39</v>
      </c>
      <c r="C460" t="s">
        <v>36</v>
      </c>
      <c r="D460" t="s">
        <v>38</v>
      </c>
      <c r="E460" t="s">
        <v>9</v>
      </c>
      <c r="F460" t="s">
        <v>10</v>
      </c>
      <c r="G460" t="s">
        <v>11</v>
      </c>
      <c r="H460" t="s">
        <v>15</v>
      </c>
      <c r="I460" s="12">
        <v>23085.530131601899</v>
      </c>
      <c r="J460"/>
    </row>
    <row r="461" spans="1:11" hidden="1" x14ac:dyDescent="0.25">
      <c r="A461" s="26"/>
      <c r="B461" t="s">
        <v>39</v>
      </c>
      <c r="C461" t="s">
        <v>36</v>
      </c>
      <c r="D461" t="s">
        <v>38</v>
      </c>
      <c r="E461" t="s">
        <v>28</v>
      </c>
      <c r="H461" t="s">
        <v>15</v>
      </c>
      <c r="I461" s="12">
        <v>23499.961357042499</v>
      </c>
      <c r="J461"/>
    </row>
    <row r="462" spans="1:11" hidden="1" x14ac:dyDescent="0.25">
      <c r="A462" s="26"/>
      <c r="B462" t="s">
        <v>39</v>
      </c>
      <c r="C462" t="s">
        <v>33</v>
      </c>
      <c r="D462" t="s">
        <v>34</v>
      </c>
      <c r="E462" t="s">
        <v>9</v>
      </c>
      <c r="F462" t="s">
        <v>10</v>
      </c>
      <c r="G462" t="s">
        <v>11</v>
      </c>
      <c r="H462" t="s">
        <v>15</v>
      </c>
      <c r="I462" s="12">
        <v>27380.449479999999</v>
      </c>
      <c r="J462"/>
    </row>
    <row r="463" spans="1:11" hidden="1" x14ac:dyDescent="0.25">
      <c r="A463" s="26"/>
      <c r="B463" t="s">
        <v>39</v>
      </c>
      <c r="C463" t="s">
        <v>33</v>
      </c>
      <c r="D463" t="s">
        <v>34</v>
      </c>
      <c r="E463" t="s">
        <v>28</v>
      </c>
      <c r="F463" t="s">
        <v>10</v>
      </c>
      <c r="G463" t="s">
        <v>11</v>
      </c>
      <c r="H463" t="s">
        <v>15</v>
      </c>
      <c r="I463" s="12">
        <v>23808.493880000002</v>
      </c>
      <c r="J463" s="11">
        <f>I463/1000</f>
        <v>23.80849388</v>
      </c>
      <c r="K463" s="2">
        <f>I463/$I$245</f>
        <v>4473.5299714949806</v>
      </c>
    </row>
    <row r="464" spans="1:11" hidden="1" x14ac:dyDescent="0.25">
      <c r="A464" s="26"/>
      <c r="B464" t="s">
        <v>39</v>
      </c>
      <c r="C464" t="s">
        <v>33</v>
      </c>
      <c r="D464" t="s">
        <v>35</v>
      </c>
      <c r="E464" t="s">
        <v>9</v>
      </c>
      <c r="F464" t="s">
        <v>10</v>
      </c>
      <c r="G464" t="s">
        <v>11</v>
      </c>
      <c r="H464" t="s">
        <v>15</v>
      </c>
      <c r="I464" s="12">
        <v>21110.767250000001</v>
      </c>
      <c r="J464"/>
    </row>
    <row r="465" spans="1:10" hidden="1" x14ac:dyDescent="0.25">
      <c r="A465" s="26"/>
      <c r="B465" t="s">
        <v>39</v>
      </c>
      <c r="C465" t="s">
        <v>33</v>
      </c>
      <c r="D465" t="s">
        <v>35</v>
      </c>
      <c r="E465" t="s">
        <v>28</v>
      </c>
      <c r="F465" t="s">
        <v>10</v>
      </c>
      <c r="G465" t="s">
        <v>11</v>
      </c>
      <c r="H465" t="s">
        <v>15</v>
      </c>
      <c r="I465" s="12">
        <v>21042.87643</v>
      </c>
      <c r="J465"/>
    </row>
    <row r="466" spans="1:10" hidden="1" x14ac:dyDescent="0.25">
      <c r="A466" s="26"/>
      <c r="B466" t="s">
        <v>6</v>
      </c>
      <c r="C466" t="s">
        <v>7</v>
      </c>
      <c r="D466" t="s">
        <v>8</v>
      </c>
      <c r="E466" t="s">
        <v>9</v>
      </c>
      <c r="F466" t="s">
        <v>10</v>
      </c>
      <c r="G466" t="s">
        <v>11</v>
      </c>
      <c r="H466" t="s">
        <v>23</v>
      </c>
      <c r="I466">
        <v>0</v>
      </c>
      <c r="J466"/>
    </row>
    <row r="467" spans="1:10" hidden="1" x14ac:dyDescent="0.25">
      <c r="A467" s="26"/>
      <c r="B467" t="s">
        <v>6</v>
      </c>
      <c r="C467" t="s">
        <v>7</v>
      </c>
      <c r="D467" t="s">
        <v>8</v>
      </c>
      <c r="E467" t="s">
        <v>28</v>
      </c>
      <c r="F467" t="s">
        <v>10</v>
      </c>
      <c r="G467" t="s">
        <v>11</v>
      </c>
      <c r="H467" t="s">
        <v>23</v>
      </c>
      <c r="I467">
        <v>0</v>
      </c>
      <c r="J467"/>
    </row>
    <row r="468" spans="1:10" hidden="1" x14ac:dyDescent="0.25">
      <c r="A468" s="26"/>
      <c r="B468" t="s">
        <v>6</v>
      </c>
      <c r="C468" t="s">
        <v>7</v>
      </c>
      <c r="D468" t="s">
        <v>29</v>
      </c>
      <c r="E468" t="s">
        <v>9</v>
      </c>
      <c r="F468" t="s">
        <v>10</v>
      </c>
      <c r="G468" t="s">
        <v>11</v>
      </c>
      <c r="H468" t="s">
        <v>23</v>
      </c>
      <c r="I468">
        <v>0</v>
      </c>
      <c r="J468"/>
    </row>
    <row r="469" spans="1:10" hidden="1" x14ac:dyDescent="0.25">
      <c r="A469" s="26"/>
      <c r="B469" t="s">
        <v>6</v>
      </c>
      <c r="C469" t="s">
        <v>7</v>
      </c>
      <c r="D469" t="s">
        <v>29</v>
      </c>
      <c r="E469" t="s">
        <v>28</v>
      </c>
      <c r="F469" t="s">
        <v>10</v>
      </c>
      <c r="G469" t="s">
        <v>11</v>
      </c>
      <c r="H469" t="s">
        <v>23</v>
      </c>
      <c r="I469">
        <v>0</v>
      </c>
      <c r="J469" s="6"/>
    </row>
    <row r="470" spans="1:10" hidden="1" x14ac:dyDescent="0.25">
      <c r="A470" s="26"/>
      <c r="B470" t="s">
        <v>6</v>
      </c>
      <c r="C470" t="s">
        <v>30</v>
      </c>
      <c r="D470" t="s">
        <v>31</v>
      </c>
      <c r="E470" t="s">
        <v>9</v>
      </c>
      <c r="F470" t="s">
        <v>10</v>
      </c>
      <c r="G470" t="s">
        <v>11</v>
      </c>
      <c r="H470" t="s">
        <v>23</v>
      </c>
      <c r="I470">
        <v>0</v>
      </c>
      <c r="J470"/>
    </row>
    <row r="471" spans="1:10" hidden="1" x14ac:dyDescent="0.25">
      <c r="A471" s="26"/>
      <c r="B471" t="s">
        <v>6</v>
      </c>
      <c r="C471" t="s">
        <v>30</v>
      </c>
      <c r="D471" t="s">
        <v>31</v>
      </c>
      <c r="E471" t="s">
        <v>28</v>
      </c>
      <c r="F471" t="s">
        <v>10</v>
      </c>
      <c r="G471" t="s">
        <v>11</v>
      </c>
      <c r="H471" t="s">
        <v>23</v>
      </c>
      <c r="I471">
        <v>0</v>
      </c>
      <c r="J471" s="6"/>
    </row>
    <row r="472" spans="1:10" hidden="1" x14ac:dyDescent="0.25">
      <c r="A472" s="26"/>
      <c r="B472" t="s">
        <v>6</v>
      </c>
      <c r="C472" t="s">
        <v>30</v>
      </c>
      <c r="D472" t="s">
        <v>32</v>
      </c>
      <c r="E472" t="s">
        <v>9</v>
      </c>
      <c r="F472" t="s">
        <v>10</v>
      </c>
      <c r="G472" t="s">
        <v>11</v>
      </c>
      <c r="H472" t="s">
        <v>23</v>
      </c>
      <c r="I472">
        <v>0</v>
      </c>
      <c r="J472"/>
    </row>
    <row r="473" spans="1:10" hidden="1" x14ac:dyDescent="0.25">
      <c r="A473" s="26"/>
      <c r="B473" t="s">
        <v>6</v>
      </c>
      <c r="C473" t="s">
        <v>30</v>
      </c>
      <c r="D473" t="s">
        <v>32</v>
      </c>
      <c r="E473" t="s">
        <v>28</v>
      </c>
      <c r="F473" t="s">
        <v>10</v>
      </c>
      <c r="G473" t="s">
        <v>11</v>
      </c>
      <c r="H473" t="s">
        <v>23</v>
      </c>
      <c r="I473">
        <v>0</v>
      </c>
      <c r="J473"/>
    </row>
    <row r="474" spans="1:10" hidden="1" x14ac:dyDescent="0.25">
      <c r="A474" s="26"/>
      <c r="B474" t="s">
        <v>6</v>
      </c>
      <c r="C474" t="s">
        <v>33</v>
      </c>
      <c r="D474" s="4" t="s">
        <v>34</v>
      </c>
      <c r="E474" s="4" t="s">
        <v>9</v>
      </c>
      <c r="F474" s="4" t="s">
        <v>10</v>
      </c>
      <c r="G474" s="4" t="s">
        <v>11</v>
      </c>
      <c r="H474" t="s">
        <v>23</v>
      </c>
      <c r="I474">
        <v>0</v>
      </c>
      <c r="J474"/>
    </row>
    <row r="475" spans="1:10" hidden="1" x14ac:dyDescent="0.25">
      <c r="A475" s="26"/>
      <c r="B475" t="s">
        <v>6</v>
      </c>
      <c r="C475" t="s">
        <v>33</v>
      </c>
      <c r="D475" s="4" t="s">
        <v>34</v>
      </c>
      <c r="E475" s="4" t="s">
        <v>28</v>
      </c>
      <c r="F475" s="4" t="s">
        <v>10</v>
      </c>
      <c r="G475" s="4" t="s">
        <v>11</v>
      </c>
      <c r="H475" t="s">
        <v>23</v>
      </c>
      <c r="I475">
        <v>1</v>
      </c>
      <c r="J475"/>
    </row>
    <row r="476" spans="1:10" hidden="1" x14ac:dyDescent="0.25">
      <c r="A476" s="26"/>
      <c r="B476" t="s">
        <v>6</v>
      </c>
      <c r="C476" t="s">
        <v>33</v>
      </c>
      <c r="D476" s="4" t="s">
        <v>35</v>
      </c>
      <c r="E476" s="4" t="s">
        <v>9</v>
      </c>
      <c r="F476" s="4" t="s">
        <v>10</v>
      </c>
      <c r="G476" s="4" t="s">
        <v>11</v>
      </c>
      <c r="H476" t="s">
        <v>23</v>
      </c>
      <c r="I476">
        <v>0</v>
      </c>
      <c r="J476"/>
    </row>
    <row r="477" spans="1:10" hidden="1" x14ac:dyDescent="0.25">
      <c r="A477" s="26"/>
      <c r="B477" t="s">
        <v>6</v>
      </c>
      <c r="C477" t="s">
        <v>33</v>
      </c>
      <c r="D477" s="4" t="s">
        <v>35</v>
      </c>
      <c r="E477" s="4" t="s">
        <v>28</v>
      </c>
      <c r="F477" s="4" t="s">
        <v>10</v>
      </c>
      <c r="G477" s="4" t="s">
        <v>11</v>
      </c>
      <c r="H477" t="s">
        <v>23</v>
      </c>
      <c r="I477">
        <v>0</v>
      </c>
      <c r="J477"/>
    </row>
    <row r="478" spans="1:10" hidden="1" x14ac:dyDescent="0.25">
      <c r="A478" s="26"/>
      <c r="B478" t="s">
        <v>6</v>
      </c>
      <c r="C478" t="s">
        <v>36</v>
      </c>
      <c r="D478" t="s">
        <v>37</v>
      </c>
      <c r="E478" t="s">
        <v>9</v>
      </c>
      <c r="F478" s="2" t="s">
        <v>10</v>
      </c>
      <c r="G478" s="2" t="s">
        <v>11</v>
      </c>
      <c r="H478" s="4" t="s">
        <v>23</v>
      </c>
      <c r="I478" s="4">
        <v>0</v>
      </c>
      <c r="J478"/>
    </row>
    <row r="479" spans="1:10" hidden="1" x14ac:dyDescent="0.25">
      <c r="A479" s="26"/>
      <c r="B479" t="s">
        <v>6</v>
      </c>
      <c r="C479" t="s">
        <v>36</v>
      </c>
      <c r="D479" t="s">
        <v>37</v>
      </c>
      <c r="E479" t="s">
        <v>28</v>
      </c>
      <c r="F479" s="2" t="s">
        <v>10</v>
      </c>
      <c r="G479" s="2" t="s">
        <v>11</v>
      </c>
      <c r="H479" s="4" t="s">
        <v>23</v>
      </c>
      <c r="I479" s="4">
        <v>0</v>
      </c>
      <c r="J479"/>
    </row>
    <row r="480" spans="1:10" hidden="1" x14ac:dyDescent="0.25">
      <c r="A480" s="26">
        <v>29</v>
      </c>
      <c r="B480" t="s">
        <v>6</v>
      </c>
      <c r="C480" t="s">
        <v>36</v>
      </c>
      <c r="D480" t="s">
        <v>38</v>
      </c>
      <c r="E480" t="s">
        <v>9</v>
      </c>
      <c r="F480" s="2" t="s">
        <v>10</v>
      </c>
      <c r="G480" s="2" t="s">
        <v>11</v>
      </c>
      <c r="H480" s="4" t="s">
        <v>23</v>
      </c>
      <c r="I480" s="4">
        <v>13</v>
      </c>
      <c r="J480"/>
    </row>
    <row r="481" spans="1:11" hidden="1" x14ac:dyDescent="0.25">
      <c r="A481" s="26"/>
      <c r="B481" t="s">
        <v>6</v>
      </c>
      <c r="C481" t="s">
        <v>36</v>
      </c>
      <c r="D481" t="s">
        <v>38</v>
      </c>
      <c r="E481" t="s">
        <v>28</v>
      </c>
      <c r="F481" s="2" t="s">
        <v>10</v>
      </c>
      <c r="G481" s="2" t="s">
        <v>11</v>
      </c>
      <c r="H481" s="4" t="s">
        <v>23</v>
      </c>
      <c r="I481" s="4">
        <v>0</v>
      </c>
      <c r="J481" s="11">
        <f>I481/1000</f>
        <v>0</v>
      </c>
      <c r="K481" s="2">
        <f>I481/$I$245</f>
        <v>0</v>
      </c>
    </row>
    <row r="482" spans="1:11" hidden="1" x14ac:dyDescent="0.25">
      <c r="A482" s="26"/>
      <c r="B482" t="s">
        <v>39</v>
      </c>
      <c r="C482" t="s">
        <v>30</v>
      </c>
      <c r="D482" t="s">
        <v>31</v>
      </c>
      <c r="E482" t="s">
        <v>9</v>
      </c>
      <c r="F482" t="s">
        <v>10</v>
      </c>
      <c r="G482" t="s">
        <v>11</v>
      </c>
      <c r="H482" t="s">
        <v>44</v>
      </c>
      <c r="I482">
        <v>0</v>
      </c>
      <c r="J482"/>
    </row>
    <row r="483" spans="1:11" hidden="1" x14ac:dyDescent="0.25">
      <c r="A483" s="26"/>
      <c r="B483" t="s">
        <v>39</v>
      </c>
      <c r="C483" t="s">
        <v>30</v>
      </c>
      <c r="D483" t="s">
        <v>31</v>
      </c>
      <c r="E483" t="s">
        <v>28</v>
      </c>
      <c r="F483" t="s">
        <v>10</v>
      </c>
      <c r="G483" t="s">
        <v>11</v>
      </c>
      <c r="H483" t="s">
        <v>44</v>
      </c>
      <c r="I483">
        <v>0</v>
      </c>
      <c r="J483"/>
    </row>
    <row r="484" spans="1:11" hidden="1" x14ac:dyDescent="0.25">
      <c r="A484" s="26"/>
      <c r="B484" t="s">
        <v>39</v>
      </c>
      <c r="C484" t="s">
        <v>30</v>
      </c>
      <c r="D484" t="s">
        <v>32</v>
      </c>
      <c r="E484" t="s">
        <v>9</v>
      </c>
      <c r="F484" t="s">
        <v>10</v>
      </c>
      <c r="G484" t="s">
        <v>11</v>
      </c>
      <c r="H484" t="s">
        <v>44</v>
      </c>
      <c r="I484">
        <v>0</v>
      </c>
      <c r="J484"/>
    </row>
    <row r="485" spans="1:11" hidden="1" x14ac:dyDescent="0.25">
      <c r="A485" s="26"/>
      <c r="B485" t="s">
        <v>39</v>
      </c>
      <c r="C485" t="s">
        <v>30</v>
      </c>
      <c r="D485" t="s">
        <v>32</v>
      </c>
      <c r="E485" t="s">
        <v>28</v>
      </c>
      <c r="F485" t="s">
        <v>10</v>
      </c>
      <c r="G485" t="s">
        <v>11</v>
      </c>
      <c r="H485" t="s">
        <v>44</v>
      </c>
      <c r="I485">
        <v>0</v>
      </c>
      <c r="J485"/>
    </row>
    <row r="486" spans="1:11" hidden="1" x14ac:dyDescent="0.25">
      <c r="A486" s="26"/>
      <c r="B486" t="s">
        <v>39</v>
      </c>
      <c r="C486" t="s">
        <v>33</v>
      </c>
      <c r="D486" t="s">
        <v>34</v>
      </c>
      <c r="E486" t="s">
        <v>9</v>
      </c>
      <c r="F486" t="s">
        <v>10</v>
      </c>
      <c r="G486" t="s">
        <v>11</v>
      </c>
      <c r="H486" t="s">
        <v>44</v>
      </c>
      <c r="I486">
        <v>0</v>
      </c>
      <c r="J486"/>
    </row>
    <row r="487" spans="1:11" hidden="1" x14ac:dyDescent="0.25">
      <c r="A487" s="26"/>
      <c r="B487" t="s">
        <v>39</v>
      </c>
      <c r="C487" t="s">
        <v>33</v>
      </c>
      <c r="D487" t="s">
        <v>34</v>
      </c>
      <c r="E487" t="s">
        <v>28</v>
      </c>
      <c r="F487" t="s">
        <v>10</v>
      </c>
      <c r="G487" t="s">
        <v>11</v>
      </c>
      <c r="H487" t="s">
        <v>44</v>
      </c>
      <c r="I487">
        <v>0</v>
      </c>
      <c r="J487" s="6"/>
    </row>
    <row r="488" spans="1:11" hidden="1" x14ac:dyDescent="0.25">
      <c r="A488" s="26"/>
      <c r="B488" t="s">
        <v>39</v>
      </c>
      <c r="C488" t="s">
        <v>33</v>
      </c>
      <c r="D488" t="s">
        <v>35</v>
      </c>
      <c r="E488" t="s">
        <v>9</v>
      </c>
      <c r="F488" t="s">
        <v>10</v>
      </c>
      <c r="G488" t="s">
        <v>11</v>
      </c>
      <c r="H488" t="s">
        <v>44</v>
      </c>
      <c r="I488">
        <v>0</v>
      </c>
      <c r="J488" s="6"/>
    </row>
    <row r="489" spans="1:11" hidden="1" x14ac:dyDescent="0.25">
      <c r="A489" s="26"/>
      <c r="B489" t="s">
        <v>39</v>
      </c>
      <c r="C489" t="s">
        <v>33</v>
      </c>
      <c r="D489" t="s">
        <v>35</v>
      </c>
      <c r="E489" t="s">
        <v>28</v>
      </c>
      <c r="F489" t="s">
        <v>10</v>
      </c>
      <c r="G489" t="s">
        <v>11</v>
      </c>
      <c r="H489" t="s">
        <v>44</v>
      </c>
      <c r="I489">
        <v>0</v>
      </c>
      <c r="J489" s="6"/>
    </row>
    <row r="490" spans="1:11" hidden="1" x14ac:dyDescent="0.25">
      <c r="A490" s="26"/>
      <c r="B490" t="s">
        <v>39</v>
      </c>
      <c r="C490" t="s">
        <v>7</v>
      </c>
      <c r="D490" t="s">
        <v>8</v>
      </c>
      <c r="E490" t="s">
        <v>9</v>
      </c>
      <c r="F490" t="s">
        <v>10</v>
      </c>
      <c r="G490" t="s">
        <v>11</v>
      </c>
      <c r="H490" t="s">
        <v>42</v>
      </c>
      <c r="I490">
        <v>0</v>
      </c>
      <c r="J490"/>
    </row>
    <row r="491" spans="1:11" hidden="1" x14ac:dyDescent="0.25">
      <c r="A491" s="26"/>
      <c r="B491" t="s">
        <v>39</v>
      </c>
      <c r="C491" t="s">
        <v>7</v>
      </c>
      <c r="D491" t="s">
        <v>8</v>
      </c>
      <c r="E491" t="s">
        <v>28</v>
      </c>
      <c r="F491" t="s">
        <v>10</v>
      </c>
      <c r="G491" t="s">
        <v>11</v>
      </c>
      <c r="H491" t="s">
        <v>42</v>
      </c>
      <c r="I491">
        <v>0</v>
      </c>
      <c r="J491" s="6"/>
    </row>
    <row r="492" spans="1:11" hidden="1" x14ac:dyDescent="0.25">
      <c r="A492" s="26"/>
      <c r="B492" t="s">
        <v>39</v>
      </c>
      <c r="C492" t="s">
        <v>7</v>
      </c>
      <c r="D492" t="s">
        <v>29</v>
      </c>
      <c r="E492" t="s">
        <v>9</v>
      </c>
      <c r="F492" t="s">
        <v>10</v>
      </c>
      <c r="G492" t="s">
        <v>11</v>
      </c>
      <c r="H492" t="s">
        <v>42</v>
      </c>
      <c r="I492">
        <v>0</v>
      </c>
      <c r="J492"/>
    </row>
    <row r="493" spans="1:11" hidden="1" x14ac:dyDescent="0.25">
      <c r="A493" s="26"/>
      <c r="B493" t="s">
        <v>39</v>
      </c>
      <c r="C493" t="s">
        <v>7</v>
      </c>
      <c r="D493" t="s">
        <v>29</v>
      </c>
      <c r="E493" t="s">
        <v>28</v>
      </c>
      <c r="F493" t="s">
        <v>10</v>
      </c>
      <c r="G493" t="s">
        <v>11</v>
      </c>
      <c r="H493" t="s">
        <v>42</v>
      </c>
      <c r="I493">
        <v>0</v>
      </c>
      <c r="J493"/>
    </row>
    <row r="494" spans="1:11" hidden="1" x14ac:dyDescent="0.25">
      <c r="A494" s="26"/>
      <c r="B494" t="s">
        <v>39</v>
      </c>
      <c r="C494" t="s">
        <v>30</v>
      </c>
      <c r="D494" t="s">
        <v>31</v>
      </c>
      <c r="E494" t="s">
        <v>9</v>
      </c>
      <c r="F494" t="s">
        <v>10</v>
      </c>
      <c r="G494" t="s">
        <v>11</v>
      </c>
      <c r="H494" t="s">
        <v>42</v>
      </c>
      <c r="I494">
        <v>0</v>
      </c>
      <c r="J494"/>
    </row>
    <row r="495" spans="1:11" hidden="1" x14ac:dyDescent="0.25">
      <c r="A495" s="26"/>
      <c r="B495" t="s">
        <v>39</v>
      </c>
      <c r="C495" t="s">
        <v>30</v>
      </c>
      <c r="D495" t="s">
        <v>31</v>
      </c>
      <c r="E495" t="s">
        <v>28</v>
      </c>
      <c r="F495" t="s">
        <v>10</v>
      </c>
      <c r="G495" t="s">
        <v>11</v>
      </c>
      <c r="H495" t="s">
        <v>42</v>
      </c>
      <c r="I495">
        <v>0</v>
      </c>
      <c r="J495"/>
    </row>
    <row r="496" spans="1:11" hidden="1" x14ac:dyDescent="0.25">
      <c r="A496" s="26">
        <v>30</v>
      </c>
      <c r="B496" t="s">
        <v>39</v>
      </c>
      <c r="C496" t="s">
        <v>30</v>
      </c>
      <c r="D496" t="s">
        <v>32</v>
      </c>
      <c r="E496" t="s">
        <v>9</v>
      </c>
      <c r="F496" t="s">
        <v>10</v>
      </c>
      <c r="G496" t="s">
        <v>11</v>
      </c>
      <c r="H496" t="s">
        <v>42</v>
      </c>
      <c r="I496">
        <v>0</v>
      </c>
      <c r="J496" s="6"/>
    </row>
    <row r="497" spans="1:11" hidden="1" x14ac:dyDescent="0.25">
      <c r="A497" s="26"/>
      <c r="B497" t="s">
        <v>39</v>
      </c>
      <c r="C497" t="s">
        <v>30</v>
      </c>
      <c r="D497" t="s">
        <v>32</v>
      </c>
      <c r="E497" t="s">
        <v>28</v>
      </c>
      <c r="F497" t="s">
        <v>10</v>
      </c>
      <c r="G497" t="s">
        <v>11</v>
      </c>
      <c r="H497" t="s">
        <v>42</v>
      </c>
      <c r="I497">
        <v>0</v>
      </c>
      <c r="J497"/>
    </row>
    <row r="498" spans="1:11" hidden="1" x14ac:dyDescent="0.25">
      <c r="A498" s="26"/>
      <c r="B498" s="2" t="s">
        <v>39</v>
      </c>
      <c r="C498" s="2" t="s">
        <v>36</v>
      </c>
      <c r="D498" s="2" t="s">
        <v>37</v>
      </c>
      <c r="E498" s="2" t="s">
        <v>9</v>
      </c>
      <c r="F498" t="s">
        <v>10</v>
      </c>
      <c r="G498" t="s">
        <v>11</v>
      </c>
      <c r="H498" t="s">
        <v>42</v>
      </c>
      <c r="I498">
        <v>0</v>
      </c>
      <c r="J498"/>
    </row>
    <row r="499" spans="1:11" hidden="1" x14ac:dyDescent="0.25">
      <c r="A499" s="26"/>
      <c r="B499" s="2" t="s">
        <v>39</v>
      </c>
      <c r="C499" s="2" t="s">
        <v>36</v>
      </c>
      <c r="D499" s="2" t="s">
        <v>37</v>
      </c>
      <c r="E499" s="8" t="s">
        <v>28</v>
      </c>
      <c r="H499" t="s">
        <v>42</v>
      </c>
      <c r="I499">
        <v>0</v>
      </c>
      <c r="J499"/>
    </row>
    <row r="500" spans="1:11" hidden="1" x14ac:dyDescent="0.25">
      <c r="A500" s="26"/>
      <c r="B500" t="s">
        <v>39</v>
      </c>
      <c r="C500" t="s">
        <v>36</v>
      </c>
      <c r="D500" t="s">
        <v>38</v>
      </c>
      <c r="E500" t="s">
        <v>9</v>
      </c>
      <c r="F500" t="s">
        <v>10</v>
      </c>
      <c r="G500" t="s">
        <v>11</v>
      </c>
      <c r="H500" t="s">
        <v>42</v>
      </c>
      <c r="I500">
        <v>0</v>
      </c>
      <c r="J500" s="11">
        <f>I500/1000</f>
        <v>0</v>
      </c>
      <c r="K500" s="2">
        <f>I500/$I$245</f>
        <v>0</v>
      </c>
    </row>
    <row r="501" spans="1:11" hidden="1" x14ac:dyDescent="0.25">
      <c r="A501" s="26"/>
      <c r="B501" t="s">
        <v>39</v>
      </c>
      <c r="C501" t="s">
        <v>36</v>
      </c>
      <c r="D501" t="s">
        <v>38</v>
      </c>
      <c r="E501" t="s">
        <v>28</v>
      </c>
      <c r="H501" t="s">
        <v>42</v>
      </c>
      <c r="I501">
        <v>0</v>
      </c>
      <c r="J501"/>
    </row>
    <row r="502" spans="1:11" hidden="1" x14ac:dyDescent="0.25">
      <c r="A502" s="26"/>
      <c r="B502" t="s">
        <v>39</v>
      </c>
      <c r="C502" t="s">
        <v>33</v>
      </c>
      <c r="D502" t="s">
        <v>34</v>
      </c>
      <c r="E502" t="s">
        <v>9</v>
      </c>
      <c r="F502" t="s">
        <v>10</v>
      </c>
      <c r="G502" t="s">
        <v>11</v>
      </c>
      <c r="H502" t="s">
        <v>42</v>
      </c>
      <c r="I502">
        <v>0</v>
      </c>
      <c r="J502"/>
    </row>
    <row r="503" spans="1:11" hidden="1" x14ac:dyDescent="0.25">
      <c r="A503" s="26"/>
      <c r="B503" t="s">
        <v>39</v>
      </c>
      <c r="C503" t="s">
        <v>33</v>
      </c>
      <c r="D503" t="s">
        <v>34</v>
      </c>
      <c r="E503" t="s">
        <v>28</v>
      </c>
      <c r="F503" t="s">
        <v>10</v>
      </c>
      <c r="G503" t="s">
        <v>11</v>
      </c>
      <c r="H503" t="s">
        <v>42</v>
      </c>
      <c r="I503">
        <v>0</v>
      </c>
      <c r="J503"/>
    </row>
    <row r="504" spans="1:11" hidden="1" x14ac:dyDescent="0.25">
      <c r="A504" s="26"/>
      <c r="B504" t="s">
        <v>39</v>
      </c>
      <c r="C504" t="s">
        <v>33</v>
      </c>
      <c r="D504" t="s">
        <v>35</v>
      </c>
      <c r="E504" t="s">
        <v>9</v>
      </c>
      <c r="F504" t="s">
        <v>10</v>
      </c>
      <c r="G504" t="s">
        <v>11</v>
      </c>
      <c r="H504" t="s">
        <v>42</v>
      </c>
      <c r="I504">
        <v>0</v>
      </c>
      <c r="J504"/>
    </row>
    <row r="505" spans="1:11" hidden="1" x14ac:dyDescent="0.25">
      <c r="A505" s="26"/>
      <c r="B505" t="s">
        <v>39</v>
      </c>
      <c r="C505" t="s">
        <v>33</v>
      </c>
      <c r="D505" t="s">
        <v>35</v>
      </c>
      <c r="E505" t="s">
        <v>28</v>
      </c>
      <c r="F505" t="s">
        <v>10</v>
      </c>
      <c r="G505" t="s">
        <v>11</v>
      </c>
      <c r="H505" t="s">
        <v>42</v>
      </c>
      <c r="I505">
        <v>0</v>
      </c>
      <c r="J505"/>
    </row>
    <row r="506" spans="1:11" hidden="1" x14ac:dyDescent="0.25">
      <c r="A506" s="26"/>
      <c r="B506" t="s">
        <v>39</v>
      </c>
      <c r="C506" t="s">
        <v>7</v>
      </c>
      <c r="D506" t="s">
        <v>8</v>
      </c>
      <c r="E506" t="s">
        <v>9</v>
      </c>
      <c r="F506" t="s">
        <v>10</v>
      </c>
      <c r="G506" t="s">
        <v>11</v>
      </c>
      <c r="H506" t="s">
        <v>43</v>
      </c>
      <c r="I506">
        <v>0</v>
      </c>
      <c r="J506" s="6"/>
    </row>
    <row r="507" spans="1:11" hidden="1" x14ac:dyDescent="0.25">
      <c r="A507" s="26"/>
      <c r="B507" t="s">
        <v>39</v>
      </c>
      <c r="C507" t="s">
        <v>7</v>
      </c>
      <c r="D507" t="s">
        <v>8</v>
      </c>
      <c r="E507" t="s">
        <v>28</v>
      </c>
      <c r="F507" t="s">
        <v>10</v>
      </c>
      <c r="G507" t="s">
        <v>11</v>
      </c>
      <c r="H507" t="s">
        <v>43</v>
      </c>
      <c r="I507">
        <v>0</v>
      </c>
      <c r="J507" s="6"/>
    </row>
    <row r="508" spans="1:11" hidden="1" x14ac:dyDescent="0.25">
      <c r="A508" s="26"/>
      <c r="B508" t="s">
        <v>39</v>
      </c>
      <c r="C508" t="s">
        <v>7</v>
      </c>
      <c r="D508" t="s">
        <v>29</v>
      </c>
      <c r="E508" t="s">
        <v>9</v>
      </c>
      <c r="F508" t="s">
        <v>10</v>
      </c>
      <c r="G508" t="s">
        <v>11</v>
      </c>
      <c r="H508" t="s">
        <v>43</v>
      </c>
      <c r="I508">
        <v>0</v>
      </c>
      <c r="J508" s="6"/>
    </row>
    <row r="509" spans="1:11" hidden="1" x14ac:dyDescent="0.25">
      <c r="A509" s="26"/>
      <c r="B509" t="s">
        <v>39</v>
      </c>
      <c r="C509" t="s">
        <v>7</v>
      </c>
      <c r="D509" t="s">
        <v>29</v>
      </c>
      <c r="E509" t="s">
        <v>28</v>
      </c>
      <c r="F509" t="s">
        <v>10</v>
      </c>
      <c r="G509" t="s">
        <v>11</v>
      </c>
      <c r="H509" t="s">
        <v>43</v>
      </c>
      <c r="I509">
        <v>0</v>
      </c>
      <c r="J509"/>
    </row>
    <row r="510" spans="1:11" hidden="1" x14ac:dyDescent="0.25">
      <c r="A510" s="26"/>
      <c r="B510" t="s">
        <v>39</v>
      </c>
      <c r="C510" t="s">
        <v>30</v>
      </c>
      <c r="D510" t="s">
        <v>31</v>
      </c>
      <c r="E510" t="s">
        <v>9</v>
      </c>
      <c r="F510" t="s">
        <v>10</v>
      </c>
      <c r="G510" t="s">
        <v>11</v>
      </c>
      <c r="H510" t="s">
        <v>43</v>
      </c>
      <c r="I510">
        <v>18.4732874523235</v>
      </c>
      <c r="J510" s="6"/>
    </row>
    <row r="511" spans="1:11" hidden="1" x14ac:dyDescent="0.25">
      <c r="A511" s="26"/>
      <c r="B511" t="s">
        <v>39</v>
      </c>
      <c r="C511" t="s">
        <v>30</v>
      </c>
      <c r="D511" t="s">
        <v>31</v>
      </c>
      <c r="E511" t="s">
        <v>28</v>
      </c>
      <c r="F511" t="s">
        <v>10</v>
      </c>
      <c r="G511" t="s">
        <v>11</v>
      </c>
      <c r="H511" t="s">
        <v>43</v>
      </c>
      <c r="I511">
        <v>5.0760819910667099</v>
      </c>
      <c r="J511"/>
    </row>
    <row r="512" spans="1:11" hidden="1" x14ac:dyDescent="0.25">
      <c r="A512" s="7">
        <v>31</v>
      </c>
      <c r="B512" t="s">
        <v>39</v>
      </c>
      <c r="C512" t="s">
        <v>30</v>
      </c>
      <c r="D512" t="s">
        <v>32</v>
      </c>
      <c r="E512" t="s">
        <v>9</v>
      </c>
      <c r="F512" t="s">
        <v>10</v>
      </c>
      <c r="G512" t="s">
        <v>11</v>
      </c>
      <c r="H512" t="s">
        <v>43</v>
      </c>
      <c r="I512">
        <v>18.715113404014001</v>
      </c>
      <c r="J512"/>
    </row>
    <row r="513" spans="1:11" hidden="1" x14ac:dyDescent="0.25">
      <c r="A513" s="7"/>
      <c r="B513" t="s">
        <v>39</v>
      </c>
      <c r="C513" t="s">
        <v>30</v>
      </c>
      <c r="D513" t="s">
        <v>32</v>
      </c>
      <c r="E513" t="s">
        <v>28</v>
      </c>
      <c r="F513" t="s">
        <v>10</v>
      </c>
      <c r="G513" t="s">
        <v>11</v>
      </c>
      <c r="H513" t="s">
        <v>43</v>
      </c>
      <c r="I513">
        <v>5.3131532051142196</v>
      </c>
      <c r="J513"/>
    </row>
    <row r="514" spans="1:11" hidden="1" x14ac:dyDescent="0.25">
      <c r="A514" s="7"/>
      <c r="B514" s="2" t="s">
        <v>39</v>
      </c>
      <c r="C514" s="2" t="s">
        <v>36</v>
      </c>
      <c r="D514" s="2" t="s">
        <v>37</v>
      </c>
      <c r="E514" s="2" t="s">
        <v>9</v>
      </c>
      <c r="F514" t="s">
        <v>10</v>
      </c>
      <c r="G514" t="s">
        <v>11</v>
      </c>
      <c r="H514" t="s">
        <v>43</v>
      </c>
      <c r="I514">
        <v>0</v>
      </c>
      <c r="J514"/>
    </row>
    <row r="515" spans="1:11" hidden="1" x14ac:dyDescent="0.25">
      <c r="A515" s="7"/>
      <c r="B515" s="2" t="s">
        <v>39</v>
      </c>
      <c r="C515" s="2" t="s">
        <v>36</v>
      </c>
      <c r="D515" s="2" t="s">
        <v>37</v>
      </c>
      <c r="E515" s="8" t="s">
        <v>28</v>
      </c>
      <c r="H515" t="s">
        <v>43</v>
      </c>
      <c r="I515">
        <v>0</v>
      </c>
      <c r="J515" s="6"/>
    </row>
    <row r="516" spans="1:11" hidden="1" x14ac:dyDescent="0.25">
      <c r="A516" s="5"/>
      <c r="B516" t="s">
        <v>39</v>
      </c>
      <c r="C516" t="s">
        <v>36</v>
      </c>
      <c r="D516" t="s">
        <v>38</v>
      </c>
      <c r="E516" t="s">
        <v>9</v>
      </c>
      <c r="F516" t="s">
        <v>10</v>
      </c>
      <c r="G516" t="s">
        <v>11</v>
      </c>
      <c r="H516" t="s">
        <v>43</v>
      </c>
      <c r="I516">
        <v>0</v>
      </c>
      <c r="J516"/>
    </row>
    <row r="517" spans="1:11" hidden="1" x14ac:dyDescent="0.25">
      <c r="A517" s="5"/>
      <c r="B517" t="s">
        <v>39</v>
      </c>
      <c r="C517" t="s">
        <v>36</v>
      </c>
      <c r="D517" t="s">
        <v>38</v>
      </c>
      <c r="E517" t="s">
        <v>28</v>
      </c>
      <c r="H517" t="s">
        <v>43</v>
      </c>
      <c r="I517">
        <v>0</v>
      </c>
      <c r="J517"/>
    </row>
    <row r="518" spans="1:11" hidden="1" x14ac:dyDescent="0.25">
      <c r="A518" s="5"/>
      <c r="B518" t="s">
        <v>39</v>
      </c>
      <c r="C518" t="s">
        <v>33</v>
      </c>
      <c r="D518" t="s">
        <v>34</v>
      </c>
      <c r="E518" t="s">
        <v>9</v>
      </c>
      <c r="F518" t="s">
        <v>10</v>
      </c>
      <c r="G518" t="s">
        <v>11</v>
      </c>
      <c r="H518" t="s">
        <v>43</v>
      </c>
      <c r="I518" s="6">
        <v>7.9620418400000004</v>
      </c>
      <c r="J518"/>
    </row>
    <row r="519" spans="1:11" hidden="1" x14ac:dyDescent="0.25">
      <c r="A519" s="5"/>
      <c r="B519" t="s">
        <v>39</v>
      </c>
      <c r="C519" t="s">
        <v>33</v>
      </c>
      <c r="D519" t="s">
        <v>34</v>
      </c>
      <c r="E519" t="s">
        <v>28</v>
      </c>
      <c r="F519" t="s">
        <v>10</v>
      </c>
      <c r="G519" t="s">
        <v>11</v>
      </c>
      <c r="H519" t="s">
        <v>43</v>
      </c>
      <c r="I519" s="6">
        <v>4.8613216550000002</v>
      </c>
      <c r="J519" s="11">
        <f>I519/1000</f>
        <v>4.8613216550000005E-3</v>
      </c>
      <c r="K519" s="2">
        <f>I519/$I$245</f>
        <v>0.91342477329019856</v>
      </c>
    </row>
    <row r="520" spans="1:11" hidden="1" x14ac:dyDescent="0.25">
      <c r="A520" s="5"/>
      <c r="B520" t="s">
        <v>39</v>
      </c>
      <c r="C520" t="s">
        <v>33</v>
      </c>
      <c r="D520" t="s">
        <v>35</v>
      </c>
      <c r="E520" t="s">
        <v>9</v>
      </c>
      <c r="F520" t="s">
        <v>10</v>
      </c>
      <c r="G520" t="s">
        <v>11</v>
      </c>
      <c r="H520" t="s">
        <v>43</v>
      </c>
      <c r="I520" s="6">
        <v>9.7265733270000005</v>
      </c>
      <c r="J520"/>
    </row>
    <row r="521" spans="1:11" hidden="1" x14ac:dyDescent="0.25">
      <c r="A521" s="5"/>
      <c r="B521" t="s">
        <v>39</v>
      </c>
      <c r="C521" t="s">
        <v>33</v>
      </c>
      <c r="D521" t="s">
        <v>35</v>
      </c>
      <c r="E521" t="s">
        <v>28</v>
      </c>
      <c r="F521" t="s">
        <v>10</v>
      </c>
      <c r="G521" t="s">
        <v>11</v>
      </c>
      <c r="H521" t="s">
        <v>43</v>
      </c>
      <c r="I521" s="6">
        <v>5.3198351070000003</v>
      </c>
      <c r="J521"/>
    </row>
    <row r="522" spans="1:11" hidden="1" x14ac:dyDescent="0.25">
      <c r="A522" s="5"/>
      <c r="B522" t="s">
        <v>39</v>
      </c>
      <c r="C522" t="s">
        <v>7</v>
      </c>
      <c r="D522" t="s">
        <v>8</v>
      </c>
      <c r="E522" t="s">
        <v>9</v>
      </c>
      <c r="F522" t="s">
        <v>10</v>
      </c>
      <c r="G522" t="s">
        <v>11</v>
      </c>
      <c r="H522" t="s">
        <v>41</v>
      </c>
      <c r="I522">
        <v>24.123202749999901</v>
      </c>
      <c r="J522"/>
    </row>
    <row r="523" spans="1:11" hidden="1" x14ac:dyDescent="0.25">
      <c r="A523" s="5"/>
      <c r="B523" t="s">
        <v>39</v>
      </c>
      <c r="C523" t="s">
        <v>7</v>
      </c>
      <c r="D523" t="s">
        <v>8</v>
      </c>
      <c r="E523" t="s">
        <v>28</v>
      </c>
      <c r="F523" t="s">
        <v>10</v>
      </c>
      <c r="G523" t="s">
        <v>11</v>
      </c>
      <c r="H523" t="s">
        <v>41</v>
      </c>
      <c r="I523">
        <v>3.6370084999999901</v>
      </c>
      <c r="J523"/>
    </row>
    <row r="524" spans="1:11" hidden="1" x14ac:dyDescent="0.25">
      <c r="A524" s="5"/>
      <c r="B524" t="s">
        <v>39</v>
      </c>
      <c r="C524" t="s">
        <v>7</v>
      </c>
      <c r="D524" t="s">
        <v>29</v>
      </c>
      <c r="E524" t="s">
        <v>9</v>
      </c>
      <c r="F524" t="s">
        <v>10</v>
      </c>
      <c r="G524" t="s">
        <v>11</v>
      </c>
      <c r="H524" t="s">
        <v>41</v>
      </c>
      <c r="I524">
        <v>27.724710000000002</v>
      </c>
      <c r="J524"/>
    </row>
    <row r="525" spans="1:11" hidden="1" x14ac:dyDescent="0.25">
      <c r="A525" s="5"/>
      <c r="B525" t="s">
        <v>39</v>
      </c>
      <c r="C525" t="s">
        <v>7</v>
      </c>
      <c r="D525" t="s">
        <v>29</v>
      </c>
      <c r="E525" t="s">
        <v>28</v>
      </c>
      <c r="F525" t="s">
        <v>10</v>
      </c>
      <c r="G525" t="s">
        <v>11</v>
      </c>
      <c r="H525" t="s">
        <v>41</v>
      </c>
      <c r="I525">
        <v>4.3578888418079096</v>
      </c>
      <c r="J525" s="6"/>
    </row>
    <row r="526" spans="1:11" hidden="1" x14ac:dyDescent="0.25">
      <c r="A526" s="5"/>
      <c r="B526" t="s">
        <v>39</v>
      </c>
      <c r="C526" t="s">
        <v>30</v>
      </c>
      <c r="D526" t="s">
        <v>31</v>
      </c>
      <c r="E526" t="s">
        <v>9</v>
      </c>
      <c r="F526" t="s">
        <v>10</v>
      </c>
      <c r="G526" t="s">
        <v>11</v>
      </c>
      <c r="H526" t="s">
        <v>41</v>
      </c>
      <c r="I526">
        <v>10.7542279999999</v>
      </c>
      <c r="J526" s="6"/>
    </row>
    <row r="527" spans="1:11" ht="19.5" hidden="1" customHeight="1" x14ac:dyDescent="0.25">
      <c r="A527" s="7"/>
      <c r="B527" t="s">
        <v>39</v>
      </c>
      <c r="C527" t="s">
        <v>30</v>
      </c>
      <c r="D527" t="s">
        <v>31</v>
      </c>
      <c r="E527" t="s">
        <v>28</v>
      </c>
      <c r="F527" t="s">
        <v>10</v>
      </c>
      <c r="G527" t="s">
        <v>11</v>
      </c>
      <c r="H527" t="s">
        <v>41</v>
      </c>
      <c r="I527">
        <v>4.8359084999999897</v>
      </c>
      <c r="J527" s="6"/>
    </row>
    <row r="528" spans="1:11" hidden="1" x14ac:dyDescent="0.25">
      <c r="B528" t="s">
        <v>39</v>
      </c>
      <c r="C528" t="s">
        <v>30</v>
      </c>
      <c r="D528" t="s">
        <v>32</v>
      </c>
      <c r="E528" t="s">
        <v>9</v>
      </c>
      <c r="F528" t="s">
        <v>10</v>
      </c>
      <c r="G528" t="s">
        <v>11</v>
      </c>
      <c r="H528" t="s">
        <v>41</v>
      </c>
      <c r="I528">
        <v>13.0609140327094</v>
      </c>
      <c r="J528"/>
    </row>
    <row r="529" spans="2:11" hidden="1" x14ac:dyDescent="0.25">
      <c r="B529" t="s">
        <v>39</v>
      </c>
      <c r="C529" t="s">
        <v>30</v>
      </c>
      <c r="D529" t="s">
        <v>32</v>
      </c>
      <c r="E529" t="s">
        <v>28</v>
      </c>
      <c r="F529" t="s">
        <v>10</v>
      </c>
      <c r="G529" t="s">
        <v>11</v>
      </c>
      <c r="H529" t="s">
        <v>41</v>
      </c>
      <c r="I529">
        <v>4.9267284999999896</v>
      </c>
      <c r="J529" s="6"/>
    </row>
    <row r="530" spans="2:11" hidden="1" x14ac:dyDescent="0.25">
      <c r="B530" s="2" t="s">
        <v>39</v>
      </c>
      <c r="C530" s="2" t="s">
        <v>36</v>
      </c>
      <c r="D530" s="2" t="s">
        <v>37</v>
      </c>
      <c r="E530" s="2" t="s">
        <v>9</v>
      </c>
      <c r="F530" t="s">
        <v>10</v>
      </c>
      <c r="G530" t="s">
        <v>11</v>
      </c>
      <c r="H530" t="s">
        <v>41</v>
      </c>
      <c r="I530" s="6">
        <v>103.0029</v>
      </c>
      <c r="J530"/>
    </row>
    <row r="531" spans="2:11" hidden="1" x14ac:dyDescent="0.25">
      <c r="B531" s="2" t="s">
        <v>39</v>
      </c>
      <c r="C531" s="2" t="s">
        <v>36</v>
      </c>
      <c r="D531" s="2" t="s">
        <v>37</v>
      </c>
      <c r="E531" s="8" t="s">
        <v>28</v>
      </c>
      <c r="H531" t="s">
        <v>41</v>
      </c>
      <c r="I531" s="6">
        <v>54.895099999999999</v>
      </c>
      <c r="J531"/>
    </row>
    <row r="532" spans="2:11" hidden="1" x14ac:dyDescent="0.25">
      <c r="B532" t="s">
        <v>39</v>
      </c>
      <c r="C532" t="s">
        <v>36</v>
      </c>
      <c r="D532" t="s">
        <v>38</v>
      </c>
      <c r="E532" t="s">
        <v>9</v>
      </c>
      <c r="F532" t="s">
        <v>10</v>
      </c>
      <c r="G532" t="s">
        <v>11</v>
      </c>
      <c r="H532" t="s">
        <v>41</v>
      </c>
      <c r="I532" s="6">
        <v>112.29560015243899</v>
      </c>
      <c r="J532"/>
    </row>
    <row r="533" spans="2:11" hidden="1" x14ac:dyDescent="0.25">
      <c r="B533" t="s">
        <v>39</v>
      </c>
      <c r="C533" t="s">
        <v>36</v>
      </c>
      <c r="D533" t="s">
        <v>38</v>
      </c>
      <c r="E533" t="s">
        <v>28</v>
      </c>
      <c r="H533" t="s">
        <v>41</v>
      </c>
      <c r="I533" s="6">
        <v>60.60397725</v>
      </c>
      <c r="J533"/>
    </row>
    <row r="534" spans="2:11" hidden="1" x14ac:dyDescent="0.25">
      <c r="B534" t="s">
        <v>39</v>
      </c>
      <c r="C534" t="s">
        <v>33</v>
      </c>
      <c r="D534" t="s">
        <v>34</v>
      </c>
      <c r="E534" t="s">
        <v>9</v>
      </c>
      <c r="F534" t="s">
        <v>10</v>
      </c>
      <c r="G534" t="s">
        <v>11</v>
      </c>
      <c r="H534" t="s">
        <v>41</v>
      </c>
      <c r="I534" s="6">
        <v>90.706215950000001</v>
      </c>
      <c r="J534" s="6"/>
    </row>
    <row r="535" spans="2:11" hidden="1" x14ac:dyDescent="0.25">
      <c r="B535" t="s">
        <v>39</v>
      </c>
      <c r="C535" t="s">
        <v>33</v>
      </c>
      <c r="D535" t="s">
        <v>34</v>
      </c>
      <c r="E535" t="s">
        <v>28</v>
      </c>
      <c r="F535" t="s">
        <v>10</v>
      </c>
      <c r="G535" t="s">
        <v>11</v>
      </c>
      <c r="H535" t="s">
        <v>41</v>
      </c>
      <c r="I535" s="6">
        <v>14.074059999999999</v>
      </c>
      <c r="J535"/>
    </row>
    <row r="536" spans="2:11" hidden="1" x14ac:dyDescent="0.25">
      <c r="B536" t="s">
        <v>39</v>
      </c>
      <c r="C536" t="s">
        <v>33</v>
      </c>
      <c r="D536" t="s">
        <v>35</v>
      </c>
      <c r="E536" t="s">
        <v>9</v>
      </c>
      <c r="F536" t="s">
        <v>10</v>
      </c>
      <c r="G536" t="s">
        <v>11</v>
      </c>
      <c r="H536" t="s">
        <v>41</v>
      </c>
      <c r="I536" s="6">
        <v>87.88775527</v>
      </c>
      <c r="J536"/>
    </row>
    <row r="537" spans="2:11" hidden="1" x14ac:dyDescent="0.25">
      <c r="B537" t="s">
        <v>39</v>
      </c>
      <c r="C537" t="s">
        <v>33</v>
      </c>
      <c r="D537" t="s">
        <v>35</v>
      </c>
      <c r="E537" t="s">
        <v>28</v>
      </c>
      <c r="F537" t="s">
        <v>10</v>
      </c>
      <c r="G537" t="s">
        <v>11</v>
      </c>
      <c r="H537" t="s">
        <v>41</v>
      </c>
      <c r="I537" s="6">
        <v>10.980879310000001</v>
      </c>
      <c r="J537"/>
    </row>
    <row r="538" spans="2:11" x14ac:dyDescent="0.25">
      <c r="B538" t="s">
        <v>6</v>
      </c>
      <c r="C538" t="s">
        <v>7</v>
      </c>
      <c r="D538" t="s">
        <v>8</v>
      </c>
      <c r="E538" t="s">
        <v>9</v>
      </c>
      <c r="F538" t="s">
        <v>10</v>
      </c>
      <c r="G538" t="s">
        <v>11</v>
      </c>
      <c r="H538" t="s">
        <v>22</v>
      </c>
      <c r="I538">
        <v>24.1233452499999</v>
      </c>
      <c r="J538" s="11">
        <f>I538/1000</f>
        <v>2.41233452499999E-2</v>
      </c>
      <c r="K538" s="2">
        <f>I538/$I$245</f>
        <v>4.5326894062479699</v>
      </c>
    </row>
    <row r="539" spans="2:11" x14ac:dyDescent="0.25">
      <c r="B539" t="s">
        <v>6</v>
      </c>
      <c r="C539" t="s">
        <v>7</v>
      </c>
      <c r="D539" t="s">
        <v>8</v>
      </c>
      <c r="E539" t="s">
        <v>28</v>
      </c>
      <c r="F539" t="s">
        <v>10</v>
      </c>
      <c r="G539" t="s">
        <v>11</v>
      </c>
      <c r="H539" t="s">
        <v>22</v>
      </c>
      <c r="I539">
        <v>5.2415499999999904</v>
      </c>
      <c r="J539"/>
    </row>
    <row r="540" spans="2:11" x14ac:dyDescent="0.25">
      <c r="B540" t="s">
        <v>6</v>
      </c>
      <c r="C540" t="s">
        <v>7</v>
      </c>
      <c r="D540" t="s">
        <v>29</v>
      </c>
      <c r="E540" t="s">
        <v>9</v>
      </c>
      <c r="F540" t="s">
        <v>10</v>
      </c>
      <c r="G540" t="s">
        <v>11</v>
      </c>
      <c r="H540" t="s">
        <v>22</v>
      </c>
      <c r="I540">
        <v>27.724810000000002</v>
      </c>
      <c r="J540"/>
    </row>
    <row r="541" spans="2:11" x14ac:dyDescent="0.25">
      <c r="B541" t="s">
        <v>6</v>
      </c>
      <c r="C541" t="s">
        <v>7</v>
      </c>
      <c r="D541" t="s">
        <v>29</v>
      </c>
      <c r="E541" t="s">
        <v>28</v>
      </c>
      <c r="F541" t="s">
        <v>10</v>
      </c>
      <c r="G541" t="s">
        <v>11</v>
      </c>
      <c r="H541" t="s">
        <v>22</v>
      </c>
      <c r="I541">
        <v>5.7239515151515103</v>
      </c>
      <c r="J541"/>
    </row>
    <row r="542" spans="2:11" hidden="1" x14ac:dyDescent="0.25">
      <c r="B542" t="s">
        <v>6</v>
      </c>
      <c r="C542" t="s">
        <v>30</v>
      </c>
      <c r="D542" t="s">
        <v>31</v>
      </c>
      <c r="E542" t="s">
        <v>9</v>
      </c>
      <c r="F542" t="s">
        <v>10</v>
      </c>
      <c r="G542" t="s">
        <v>11</v>
      </c>
      <c r="H542" t="s">
        <v>22</v>
      </c>
      <c r="I542" s="6">
        <v>19.179124886706902</v>
      </c>
      <c r="J542"/>
    </row>
    <row r="543" spans="2:11" hidden="1" x14ac:dyDescent="0.25">
      <c r="B543" t="s">
        <v>6</v>
      </c>
      <c r="C543" t="s">
        <v>30</v>
      </c>
      <c r="D543" t="s">
        <v>31</v>
      </c>
      <c r="E543" t="s">
        <v>28</v>
      </c>
      <c r="F543" t="s">
        <v>10</v>
      </c>
      <c r="G543" t="s">
        <v>11</v>
      </c>
      <c r="H543" t="s">
        <v>22</v>
      </c>
      <c r="I543" s="6">
        <v>5.9674201877934197</v>
      </c>
      <c r="J543"/>
    </row>
    <row r="544" spans="2:11" hidden="1" x14ac:dyDescent="0.25">
      <c r="B544" t="s">
        <v>6</v>
      </c>
      <c r="C544" t="s">
        <v>30</v>
      </c>
      <c r="D544" t="s">
        <v>32</v>
      </c>
      <c r="E544" t="s">
        <v>9</v>
      </c>
      <c r="F544" t="s">
        <v>10</v>
      </c>
      <c r="G544" t="s">
        <v>11</v>
      </c>
      <c r="H544" t="s">
        <v>22</v>
      </c>
      <c r="I544" s="6">
        <v>24.1233452499999</v>
      </c>
      <c r="J544" s="6"/>
    </row>
    <row r="545" spans="2:13" hidden="1" x14ac:dyDescent="0.25">
      <c r="B545" t="s">
        <v>6</v>
      </c>
      <c r="C545" t="s">
        <v>30</v>
      </c>
      <c r="D545" t="s">
        <v>32</v>
      </c>
      <c r="E545" t="s">
        <v>28</v>
      </c>
      <c r="F545" t="s">
        <v>10</v>
      </c>
      <c r="G545" t="s">
        <v>11</v>
      </c>
      <c r="H545" t="s">
        <v>22</v>
      </c>
      <c r="I545" s="6">
        <v>7.0712500000000196</v>
      </c>
      <c r="J545" s="6"/>
    </row>
    <row r="546" spans="2:13" hidden="1" x14ac:dyDescent="0.25">
      <c r="B546" t="s">
        <v>6</v>
      </c>
      <c r="C546" t="s">
        <v>33</v>
      </c>
      <c r="D546" s="4" t="s">
        <v>34</v>
      </c>
      <c r="E546" s="4" t="s">
        <v>9</v>
      </c>
      <c r="F546" s="4" t="s">
        <v>10</v>
      </c>
      <c r="G546" s="4" t="s">
        <v>11</v>
      </c>
      <c r="H546" t="s">
        <v>22</v>
      </c>
      <c r="I546" s="6">
        <v>112.94126780000001</v>
      </c>
      <c r="J546" s="6"/>
    </row>
    <row r="547" spans="2:13" hidden="1" x14ac:dyDescent="0.25">
      <c r="B547" t="s">
        <v>6</v>
      </c>
      <c r="C547" t="s">
        <v>33</v>
      </c>
      <c r="D547" s="4" t="s">
        <v>34</v>
      </c>
      <c r="E547" s="4" t="s">
        <v>28</v>
      </c>
      <c r="F547" s="4" t="s">
        <v>10</v>
      </c>
      <c r="G547" s="4" t="s">
        <v>11</v>
      </c>
      <c r="H547" t="s">
        <v>22</v>
      </c>
      <c r="I547" s="6">
        <v>14.79435</v>
      </c>
      <c r="J547"/>
    </row>
    <row r="548" spans="2:13" hidden="1" x14ac:dyDescent="0.25">
      <c r="B548" t="s">
        <v>6</v>
      </c>
      <c r="C548" t="s">
        <v>33</v>
      </c>
      <c r="D548" s="4" t="s">
        <v>35</v>
      </c>
      <c r="E548" s="4" t="s">
        <v>9</v>
      </c>
      <c r="F548" s="4" t="s">
        <v>10</v>
      </c>
      <c r="G548" s="4" t="s">
        <v>11</v>
      </c>
      <c r="H548" t="s">
        <v>22</v>
      </c>
      <c r="I548" s="6">
        <v>96.926836890000004</v>
      </c>
      <c r="J548" s="6"/>
    </row>
    <row r="549" spans="2:13" hidden="1" x14ac:dyDescent="0.25">
      <c r="B549" t="s">
        <v>6</v>
      </c>
      <c r="C549" t="s">
        <v>33</v>
      </c>
      <c r="D549" s="4" t="s">
        <v>35</v>
      </c>
      <c r="E549" s="4" t="s">
        <v>28</v>
      </c>
      <c r="F549" s="4" t="s">
        <v>10</v>
      </c>
      <c r="G549" s="4" t="s">
        <v>11</v>
      </c>
      <c r="H549" t="s">
        <v>22</v>
      </c>
      <c r="I549" s="6">
        <v>16.928609999999999</v>
      </c>
      <c r="J549"/>
    </row>
    <row r="550" spans="2:13" hidden="1" x14ac:dyDescent="0.25">
      <c r="B550" t="s">
        <v>6</v>
      </c>
      <c r="C550" t="s">
        <v>36</v>
      </c>
      <c r="D550" t="s">
        <v>37</v>
      </c>
      <c r="E550" t="s">
        <v>9</v>
      </c>
      <c r="F550" s="2" t="s">
        <v>10</v>
      </c>
      <c r="G550" s="2" t="s">
        <v>11</v>
      </c>
      <c r="H550" s="4" t="s">
        <v>22</v>
      </c>
      <c r="I550" s="9">
        <v>103.0029</v>
      </c>
      <c r="J550"/>
    </row>
    <row r="551" spans="2:13" hidden="1" x14ac:dyDescent="0.25">
      <c r="B551" t="s">
        <v>6</v>
      </c>
      <c r="C551" t="s">
        <v>36</v>
      </c>
      <c r="D551" t="s">
        <v>37</v>
      </c>
      <c r="E551" t="s">
        <v>28</v>
      </c>
      <c r="F551" s="2" t="s">
        <v>10</v>
      </c>
      <c r="G551" s="2" t="s">
        <v>11</v>
      </c>
      <c r="H551" s="4" t="s">
        <v>22</v>
      </c>
      <c r="I551" s="9">
        <v>54.923229999999997</v>
      </c>
      <c r="J551"/>
    </row>
    <row r="552" spans="2:13" hidden="1" x14ac:dyDescent="0.25">
      <c r="B552" t="s">
        <v>6</v>
      </c>
      <c r="C552" t="s">
        <v>36</v>
      </c>
      <c r="D552" t="s">
        <v>38</v>
      </c>
      <c r="E552" t="s">
        <v>9</v>
      </c>
      <c r="F552" s="2" t="s">
        <v>10</v>
      </c>
      <c r="G552" s="2" t="s">
        <v>11</v>
      </c>
      <c r="H552" s="4" t="s">
        <v>22</v>
      </c>
      <c r="I552" s="9">
        <v>112.22369999999999</v>
      </c>
      <c r="J552"/>
    </row>
    <row r="553" spans="2:13" hidden="1" x14ac:dyDescent="0.25">
      <c r="B553" t="s">
        <v>6</v>
      </c>
      <c r="C553" t="s">
        <v>36</v>
      </c>
      <c r="D553" t="s">
        <v>38</v>
      </c>
      <c r="E553" t="s">
        <v>28</v>
      </c>
      <c r="F553" s="2" t="s">
        <v>10</v>
      </c>
      <c r="G553" s="2" t="s">
        <v>11</v>
      </c>
      <c r="H553" s="4" t="s">
        <v>22</v>
      </c>
      <c r="I553" s="9">
        <v>60.861989999999999</v>
      </c>
      <c r="J553" s="6"/>
    </row>
    <row r="555" spans="2:13" x14ac:dyDescent="0.25">
      <c r="M555">
        <f>1-(I375/19398441)</f>
        <v>0.47486523941489422</v>
      </c>
    </row>
    <row r="557" spans="2:13" x14ac:dyDescent="0.25">
      <c r="L557">
        <f>1-I384/5435684</f>
        <v>0.52750012693894643</v>
      </c>
    </row>
  </sheetData>
  <autoFilter ref="B1:I553" xr:uid="{A758A22C-DB9D-4DCA-94FF-984F6A1EECD0}">
    <filterColumn colId="0">
      <filters>
        <filter val="PlugIn"/>
      </filters>
    </filterColumn>
    <filterColumn colId="1">
      <filters>
        <filter val="MeanLow-VarLow"/>
      </filters>
    </filterColumn>
    <filterColumn colId="6">
      <filters>
        <filter val="ElB size [MW]"/>
        <filter val="Heat pump size [MW]"/>
        <filter val="TES size [MWh]"/>
      </filters>
    </filterColumn>
    <sortState xmlns:xlrd2="http://schemas.microsoft.com/office/spreadsheetml/2017/richdata2" ref="B371:I377">
      <sortCondition ref="D1:D553"/>
    </sortState>
  </autoFilter>
  <mergeCells count="30">
    <mergeCell ref="A496:A511"/>
    <mergeCell ref="A386:A401"/>
    <mergeCell ref="A402:A417"/>
    <mergeCell ref="A418:A450"/>
    <mergeCell ref="A451:A479"/>
    <mergeCell ref="A480:A495"/>
    <mergeCell ref="A370:A385"/>
    <mergeCell ref="A194:A209"/>
    <mergeCell ref="A210:A225"/>
    <mergeCell ref="A226:A241"/>
    <mergeCell ref="A242:A257"/>
    <mergeCell ref="A258:A273"/>
    <mergeCell ref="A274:A289"/>
    <mergeCell ref="A290:A305"/>
    <mergeCell ref="A306:A321"/>
    <mergeCell ref="A322:A337"/>
    <mergeCell ref="A338:A353"/>
    <mergeCell ref="A354:A369"/>
    <mergeCell ref="A178:A193"/>
    <mergeCell ref="A2:A17"/>
    <mergeCell ref="A18:A33"/>
    <mergeCell ref="A34:A49"/>
    <mergeCell ref="A50:A65"/>
    <mergeCell ref="A66:A81"/>
    <mergeCell ref="A82:A97"/>
    <mergeCell ref="A98:A113"/>
    <mergeCell ref="A114:A129"/>
    <mergeCell ref="A130:A145"/>
    <mergeCell ref="A146:A161"/>
    <mergeCell ref="A162:A177"/>
  </mergeCells>
  <phoneticPr fontId="2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6E313-9669-4DD5-8911-CE98D407806D}">
  <sheetPr filterMode="1"/>
  <dimension ref="A1:O45"/>
  <sheetViews>
    <sheetView zoomScale="90" zoomScaleNormal="90" workbookViewId="0">
      <selection activeCell="J45" sqref="J45"/>
    </sheetView>
  </sheetViews>
  <sheetFormatPr defaultRowHeight="15" x14ac:dyDescent="0.25"/>
  <cols>
    <col min="1" max="1" width="12.7109375" bestFit="1" customWidth="1"/>
    <col min="2" max="2" width="16.28515625" bestFit="1" customWidth="1"/>
    <col min="3" max="3" width="24.7109375" bestFit="1" customWidth="1"/>
    <col min="4" max="4" width="24.7109375" customWidth="1"/>
    <col min="5" max="5" width="16.28515625" bestFit="1" customWidth="1"/>
    <col min="6" max="6" width="0" hidden="1" customWidth="1"/>
    <col min="7" max="7" width="13.7109375" bestFit="1" customWidth="1"/>
    <col min="8" max="8" width="13.28515625" customWidth="1"/>
    <col min="9" max="9" width="21.7109375" customWidth="1"/>
    <col min="10" max="10" width="31.140625" bestFit="1" customWidth="1"/>
    <col min="11" max="11" width="15.7109375" customWidth="1"/>
    <col min="12" max="12" width="8.85546875" customWidth="1"/>
    <col min="13" max="13" width="12" bestFit="1" customWidth="1"/>
    <col min="14" max="14" width="28.140625" customWidth="1"/>
  </cols>
  <sheetData>
    <row r="1" spans="1:15" s="13" customFormat="1" ht="30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48</v>
      </c>
      <c r="H1" s="13" t="s">
        <v>49</v>
      </c>
      <c r="I1" s="13" t="s">
        <v>51</v>
      </c>
      <c r="J1" s="13" t="s">
        <v>54</v>
      </c>
      <c r="K1" s="13" t="s">
        <v>48</v>
      </c>
      <c r="L1" s="13" t="s">
        <v>49</v>
      </c>
      <c r="M1" s="13" t="s">
        <v>52</v>
      </c>
      <c r="N1" s="13" t="s">
        <v>55</v>
      </c>
    </row>
    <row r="2" spans="1:15" s="14" customFormat="1" hidden="1" x14ac:dyDescent="0.25">
      <c r="A2" s="14" t="s">
        <v>53</v>
      </c>
      <c r="B2" s="14" t="s">
        <v>7</v>
      </c>
      <c r="C2" s="14" t="s">
        <v>8</v>
      </c>
      <c r="D2" s="14" t="s">
        <v>53</v>
      </c>
      <c r="E2" s="14" t="s">
        <v>50</v>
      </c>
      <c r="F2" s="14" t="s">
        <v>11</v>
      </c>
      <c r="G2" s="14" t="s">
        <v>12</v>
      </c>
      <c r="H2" s="15">
        <v>5935056.3902227804</v>
      </c>
      <c r="I2" s="23">
        <f>H2/1000000</f>
        <v>5.9350563902227806</v>
      </c>
      <c r="J2" s="14" t="s">
        <v>53</v>
      </c>
      <c r="K2" s="14" t="s">
        <v>15</v>
      </c>
      <c r="L2" s="14">
        <v>39297.301668927197</v>
      </c>
      <c r="M2" s="14">
        <f>L2/1000</f>
        <v>39.297301668927197</v>
      </c>
      <c r="N2" s="14" t="s">
        <v>53</v>
      </c>
    </row>
    <row r="3" spans="1:15" hidden="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s="11">
        <v>4873323.7847122904</v>
      </c>
      <c r="I3" s="22">
        <f>H3/1000000</f>
        <v>4.8733237847122908</v>
      </c>
      <c r="J3" s="22">
        <f>(ROUND($I$2,1)-ROUND(I3,1))/ROUND($I$2,1)*100</f>
        <v>16.949152542372879</v>
      </c>
      <c r="K3" t="s">
        <v>15</v>
      </c>
      <c r="L3" s="12">
        <v>21973.483895222202</v>
      </c>
      <c r="M3">
        <f>L3/1000</f>
        <v>21.973483895222202</v>
      </c>
      <c r="N3">
        <f>($M$2-M3)/$M$2*100</f>
        <v>44.083988055096221</v>
      </c>
      <c r="O3" s="22"/>
    </row>
    <row r="4" spans="1:15" hidden="1" x14ac:dyDescent="0.25">
      <c r="A4" t="s">
        <v>6</v>
      </c>
      <c r="B4" t="s">
        <v>7</v>
      </c>
      <c r="C4" t="s">
        <v>8</v>
      </c>
      <c r="D4" t="s">
        <v>28</v>
      </c>
      <c r="E4" t="s">
        <v>10</v>
      </c>
      <c r="F4" t="s">
        <v>11</v>
      </c>
      <c r="G4" t="s">
        <v>12</v>
      </c>
      <c r="H4" s="11">
        <v>4897109.1351299798</v>
      </c>
      <c r="I4" s="22">
        <f>H4/1000000</f>
        <v>4.8971091351299796</v>
      </c>
      <c r="J4" s="22">
        <f>(ROUND($I$2,1)-ROUND(I4,1))/ROUND($I$2,1)*100</f>
        <v>16.949152542372879</v>
      </c>
      <c r="K4" t="s">
        <v>15</v>
      </c>
      <c r="L4" s="12">
        <v>21576.167489924901</v>
      </c>
      <c r="M4">
        <f>L4/1000</f>
        <v>21.576167489924902</v>
      </c>
      <c r="N4">
        <f t="shared" ref="N4:N6" si="0">($M$2-M4)/$M$2*100</f>
        <v>45.095040693378166</v>
      </c>
    </row>
    <row r="5" spans="1:15" hidden="1" x14ac:dyDescent="0.25">
      <c r="A5" t="s">
        <v>39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s="11">
        <v>4873324.3568448396</v>
      </c>
      <c r="I5" s="6">
        <f t="shared" ref="I5:I41" si="1">H5/1000000</f>
        <v>4.8733243568448392</v>
      </c>
      <c r="J5">
        <f t="shared" ref="J5:J6" si="2">($I$2-I5)/$I$2*100</f>
        <v>17.889165048659088</v>
      </c>
      <c r="K5" t="s">
        <v>15</v>
      </c>
      <c r="L5" s="12">
        <v>21973.4869163207</v>
      </c>
      <c r="M5">
        <f t="shared" ref="M5:M41" si="3">L5/1000</f>
        <v>21.973486916320699</v>
      </c>
      <c r="N5">
        <f t="shared" si="0"/>
        <v>44.083980367294856</v>
      </c>
    </row>
    <row r="6" spans="1:15" hidden="1" x14ac:dyDescent="0.25">
      <c r="A6" t="s">
        <v>39</v>
      </c>
      <c r="B6" t="s">
        <v>7</v>
      </c>
      <c r="C6" t="s">
        <v>8</v>
      </c>
      <c r="D6" t="s">
        <v>28</v>
      </c>
      <c r="E6" t="s">
        <v>10</v>
      </c>
      <c r="G6" t="s">
        <v>12</v>
      </c>
      <c r="H6">
        <v>4941901.3960137898</v>
      </c>
      <c r="I6">
        <f t="shared" si="1"/>
        <v>4.9419013960137894</v>
      </c>
      <c r="J6">
        <f t="shared" si="2"/>
        <v>16.733707801750334</v>
      </c>
      <c r="K6" t="s">
        <v>15</v>
      </c>
      <c r="L6" s="12">
        <v>22676.083805612299</v>
      </c>
      <c r="M6">
        <f t="shared" si="3"/>
        <v>22.676083805612301</v>
      </c>
      <c r="N6">
        <f t="shared" si="0"/>
        <v>42.296079266066947</v>
      </c>
    </row>
    <row r="7" spans="1:15" s="14" customFormat="1" hidden="1" x14ac:dyDescent="0.25">
      <c r="A7" s="14" t="s">
        <v>53</v>
      </c>
      <c r="B7" s="14" t="s">
        <v>7</v>
      </c>
      <c r="C7" s="14" t="s">
        <v>29</v>
      </c>
      <c r="D7" s="14" t="s">
        <v>53</v>
      </c>
      <c r="E7" s="14" t="s">
        <v>50</v>
      </c>
      <c r="F7" s="14" t="s">
        <v>11</v>
      </c>
      <c r="G7" s="14" t="s">
        <v>12</v>
      </c>
      <c r="H7" s="14">
        <v>8135748.0628859503</v>
      </c>
      <c r="I7" s="23">
        <f t="shared" si="1"/>
        <v>8.1357480628859502</v>
      </c>
      <c r="J7" s="14" t="s">
        <v>53</v>
      </c>
      <c r="K7" s="14" t="s">
        <v>15</v>
      </c>
      <c r="L7" s="14">
        <v>39038.440908070501</v>
      </c>
      <c r="M7" s="14">
        <f t="shared" si="3"/>
        <v>39.038440908070498</v>
      </c>
      <c r="N7" s="14" t="s">
        <v>53</v>
      </c>
    </row>
    <row r="8" spans="1:15" hidden="1" x14ac:dyDescent="0.25">
      <c r="A8" t="s">
        <v>6</v>
      </c>
      <c r="B8" t="s">
        <v>7</v>
      </c>
      <c r="C8" t="s">
        <v>29</v>
      </c>
      <c r="D8" t="s">
        <v>9</v>
      </c>
      <c r="E8" t="s">
        <v>10</v>
      </c>
      <c r="F8" t="s">
        <v>11</v>
      </c>
      <c r="G8" t="s">
        <v>12</v>
      </c>
      <c r="H8" s="11">
        <v>6075013.05673273</v>
      </c>
      <c r="I8" s="22">
        <f t="shared" si="1"/>
        <v>6.0750130567327298</v>
      </c>
      <c r="J8" s="22">
        <f>(ROUND($I$7,1)-ROUND(I8,1))/ROUND($I$7,1)*100</f>
        <v>24.691358024691361</v>
      </c>
      <c r="K8" t="s">
        <v>15</v>
      </c>
      <c r="L8" s="12">
        <v>21002.392845242899</v>
      </c>
      <c r="M8">
        <f t="shared" si="3"/>
        <v>21.002392845242898</v>
      </c>
      <c r="N8">
        <f>($M$7-M8)/$M$7*100</f>
        <v>46.20073866499871</v>
      </c>
    </row>
    <row r="9" spans="1:15" hidden="1" x14ac:dyDescent="0.25">
      <c r="A9" t="s">
        <v>6</v>
      </c>
      <c r="B9" t="s">
        <v>7</v>
      </c>
      <c r="C9" t="s">
        <v>29</v>
      </c>
      <c r="D9" t="s">
        <v>28</v>
      </c>
      <c r="E9" t="s">
        <v>10</v>
      </c>
      <c r="F9" t="s">
        <v>11</v>
      </c>
      <c r="G9" t="s">
        <v>12</v>
      </c>
      <c r="H9" s="11">
        <v>6088093.9487436097</v>
      </c>
      <c r="I9" s="22">
        <f t="shared" si="1"/>
        <v>6.0880939487436097</v>
      </c>
      <c r="J9" s="22">
        <f>(ROUND($I$7,1)-ROUND(I9,1))/ROUND($I$7,1)*100</f>
        <v>24.691358024691361</v>
      </c>
      <c r="K9" t="s">
        <v>15</v>
      </c>
      <c r="L9" s="12">
        <v>21063.388334885902</v>
      </c>
      <c r="M9">
        <f t="shared" si="3"/>
        <v>21.0633883348859</v>
      </c>
      <c r="N9">
        <f t="shared" ref="N9:N11" si="4">($M$7-M9)/$M$7*100</f>
        <v>46.044493978417513</v>
      </c>
    </row>
    <row r="10" spans="1:15" hidden="1" x14ac:dyDescent="0.25">
      <c r="A10" t="s">
        <v>39</v>
      </c>
      <c r="B10" t="s">
        <v>7</v>
      </c>
      <c r="C10" t="s">
        <v>29</v>
      </c>
      <c r="D10" t="s">
        <v>9</v>
      </c>
      <c r="E10" t="s">
        <v>10</v>
      </c>
      <c r="F10" t="s">
        <v>11</v>
      </c>
      <c r="G10" t="s">
        <v>12</v>
      </c>
      <c r="H10">
        <v>6075013.6277582804</v>
      </c>
      <c r="I10">
        <f t="shared" si="1"/>
        <v>6.0750136277582802</v>
      </c>
      <c r="J10">
        <f t="shared" ref="J10:J11" si="5">($I$7-I10)/$I$7*100</f>
        <v>25.329378677892304</v>
      </c>
      <c r="K10" t="s">
        <v>15</v>
      </c>
      <c r="L10" s="12">
        <v>21063.388485238898</v>
      </c>
      <c r="M10">
        <f t="shared" si="3"/>
        <v>21.0633884852389</v>
      </c>
      <c r="N10">
        <f t="shared" si="4"/>
        <v>46.04449359327662</v>
      </c>
    </row>
    <row r="11" spans="1:15" hidden="1" x14ac:dyDescent="0.25">
      <c r="A11" t="s">
        <v>39</v>
      </c>
      <c r="B11" t="s">
        <v>7</v>
      </c>
      <c r="C11" t="s">
        <v>29</v>
      </c>
      <c r="D11" t="s">
        <v>28</v>
      </c>
      <c r="E11" t="s">
        <v>10</v>
      </c>
      <c r="F11" t="s">
        <v>11</v>
      </c>
      <c r="G11" t="s">
        <v>12</v>
      </c>
      <c r="H11">
        <v>6162029.1724321796</v>
      </c>
      <c r="I11">
        <f t="shared" si="1"/>
        <v>6.1620291724321792</v>
      </c>
      <c r="J11">
        <f t="shared" si="5"/>
        <v>24.259832964316796</v>
      </c>
      <c r="K11" t="s">
        <v>15</v>
      </c>
      <c r="L11" s="12">
        <v>21196.579704512202</v>
      </c>
      <c r="M11">
        <f t="shared" si="3"/>
        <v>21.196579704512203</v>
      </c>
      <c r="N11">
        <f t="shared" si="4"/>
        <v>45.703313935034252</v>
      </c>
    </row>
    <row r="12" spans="1:15" s="14" customFormat="1" ht="15.75" thickBot="1" x14ac:dyDescent="0.3">
      <c r="A12" s="14" t="s">
        <v>53</v>
      </c>
      <c r="B12" s="14" t="s">
        <v>30</v>
      </c>
      <c r="C12" s="14" t="s">
        <v>31</v>
      </c>
      <c r="D12" s="14" t="s">
        <v>53</v>
      </c>
      <c r="E12" s="14" t="s">
        <v>50</v>
      </c>
      <c r="F12" s="14" t="s">
        <v>11</v>
      </c>
      <c r="G12" s="14" t="s">
        <v>12</v>
      </c>
      <c r="H12" s="14">
        <v>12045965.3628456</v>
      </c>
      <c r="I12" s="23">
        <f t="shared" si="1"/>
        <v>12.0459653628456</v>
      </c>
      <c r="J12" s="14" t="s">
        <v>53</v>
      </c>
      <c r="K12" s="14" t="s">
        <v>15</v>
      </c>
      <c r="L12" s="14">
        <v>40426.063141562503</v>
      </c>
      <c r="M12" s="14">
        <f t="shared" si="3"/>
        <v>40.426063141562501</v>
      </c>
      <c r="N12" s="14" t="s">
        <v>53</v>
      </c>
    </row>
    <row r="13" spans="1:15" ht="16.5" thickTop="1" thickBot="1" x14ac:dyDescent="0.3">
      <c r="A13" t="s">
        <v>6</v>
      </c>
      <c r="B13" t="s">
        <v>30</v>
      </c>
      <c r="C13" t="s">
        <v>31</v>
      </c>
      <c r="D13" t="s">
        <v>9</v>
      </c>
      <c r="E13" t="s">
        <v>10</v>
      </c>
      <c r="F13" t="s">
        <v>11</v>
      </c>
      <c r="G13" t="s">
        <v>12</v>
      </c>
      <c r="H13" s="11">
        <v>10684034.8818142</v>
      </c>
      <c r="I13" s="22">
        <f t="shared" si="1"/>
        <v>10.684034881814201</v>
      </c>
      <c r="J13" s="24">
        <f>($I$12-I13)/$I$12*100</f>
        <v>11.306113208926512</v>
      </c>
      <c r="K13" t="s">
        <v>15</v>
      </c>
      <c r="L13" s="12">
        <v>21508.268842318401</v>
      </c>
      <c r="M13">
        <f t="shared" si="3"/>
        <v>21.508268842318401</v>
      </c>
      <c r="N13">
        <f>($M$12-M13)/$M$12*100</f>
        <v>46.796034115413278</v>
      </c>
    </row>
    <row r="14" spans="1:15" ht="15.75" thickTop="1" x14ac:dyDescent="0.25">
      <c r="A14" t="s">
        <v>6</v>
      </c>
      <c r="B14" t="s">
        <v>30</v>
      </c>
      <c r="C14" t="s">
        <v>31</v>
      </c>
      <c r="D14" t="s">
        <v>28</v>
      </c>
      <c r="E14" t="s">
        <v>10</v>
      </c>
      <c r="F14" t="s">
        <v>11</v>
      </c>
      <c r="G14" t="s">
        <v>12</v>
      </c>
      <c r="H14" s="11">
        <v>10186795.670259301</v>
      </c>
      <c r="I14" s="22">
        <f t="shared" si="1"/>
        <v>10.186795670259301</v>
      </c>
      <c r="J14" s="22">
        <f>($I$12-I14)/$I$12*100</f>
        <v>15.433961800360931</v>
      </c>
      <c r="K14" t="s">
        <v>15</v>
      </c>
      <c r="L14" s="12">
        <v>21852.772453167301</v>
      </c>
      <c r="M14">
        <f t="shared" si="3"/>
        <v>21.852772453167301</v>
      </c>
      <c r="N14">
        <f t="shared" ref="N14:N16" si="6">($M$12-M14)/$M$12*100</f>
        <v>45.943852171199389</v>
      </c>
    </row>
    <row r="15" spans="1:15" hidden="1" x14ac:dyDescent="0.25">
      <c r="A15" t="s">
        <v>39</v>
      </c>
      <c r="B15" t="s">
        <v>30</v>
      </c>
      <c r="C15" t="s">
        <v>31</v>
      </c>
      <c r="D15" t="s">
        <v>9</v>
      </c>
      <c r="E15" t="s">
        <v>10</v>
      </c>
      <c r="F15" t="s">
        <v>11</v>
      </c>
      <c r="G15" t="s">
        <v>12</v>
      </c>
      <c r="H15">
        <v>10500200.3103368</v>
      </c>
      <c r="I15">
        <f t="shared" si="1"/>
        <v>10.500200310336801</v>
      </c>
      <c r="J15">
        <f t="shared" ref="J15:J16" si="7">($I$12-I15)/$I$12*100</f>
        <v>12.832222291428247</v>
      </c>
      <c r="K15" t="s">
        <v>15</v>
      </c>
      <c r="L15" s="12">
        <v>21783.0335255057</v>
      </c>
      <c r="M15">
        <f t="shared" si="3"/>
        <v>21.783033525505701</v>
      </c>
      <c r="N15">
        <f t="shared" si="6"/>
        <v>46.116361988485806</v>
      </c>
    </row>
    <row r="16" spans="1:15" hidden="1" x14ac:dyDescent="0.25">
      <c r="A16" t="s">
        <v>39</v>
      </c>
      <c r="B16" t="s">
        <v>30</v>
      </c>
      <c r="C16" t="s">
        <v>31</v>
      </c>
      <c r="D16" t="s">
        <v>28</v>
      </c>
      <c r="E16" t="s">
        <v>10</v>
      </c>
      <c r="F16" t="s">
        <v>11</v>
      </c>
      <c r="G16" t="s">
        <v>12</v>
      </c>
      <c r="H16">
        <v>10104884.0708695</v>
      </c>
      <c r="I16">
        <f t="shared" si="1"/>
        <v>10.104884070869501</v>
      </c>
      <c r="J16">
        <f t="shared" si="7"/>
        <v>16.113953788736119</v>
      </c>
      <c r="K16" t="s">
        <v>15</v>
      </c>
      <c r="L16" s="12">
        <v>21834.059849396599</v>
      </c>
      <c r="M16">
        <f t="shared" si="3"/>
        <v>21.834059849396599</v>
      </c>
      <c r="N16">
        <f t="shared" si="6"/>
        <v>45.990140635414114</v>
      </c>
    </row>
    <row r="17" spans="1:14" s="14" customFormat="1" x14ac:dyDescent="0.25">
      <c r="A17" s="14" t="s">
        <v>53</v>
      </c>
      <c r="B17" s="14" t="s">
        <v>30</v>
      </c>
      <c r="C17" s="14" t="s">
        <v>32</v>
      </c>
      <c r="D17" s="14" t="s">
        <v>53</v>
      </c>
      <c r="E17" s="14" t="s">
        <v>50</v>
      </c>
      <c r="F17" s="14" t="s">
        <v>11</v>
      </c>
      <c r="G17" s="14" t="s">
        <v>12</v>
      </c>
      <c r="H17" s="14">
        <v>19398441.491971999</v>
      </c>
      <c r="I17" s="23">
        <f t="shared" si="1"/>
        <v>19.398441491972001</v>
      </c>
      <c r="J17" s="14" t="s">
        <v>53</v>
      </c>
      <c r="K17" s="14" t="s">
        <v>15</v>
      </c>
      <c r="L17" s="14">
        <v>38994.464799543901</v>
      </c>
      <c r="M17" s="14">
        <f t="shared" si="3"/>
        <v>38.994464799543898</v>
      </c>
      <c r="N17" s="14" t="s">
        <v>53</v>
      </c>
    </row>
    <row r="18" spans="1:14" x14ac:dyDescent="0.25">
      <c r="A18" t="s">
        <v>6</v>
      </c>
      <c r="B18" t="s">
        <v>30</v>
      </c>
      <c r="C18" t="s">
        <v>32</v>
      </c>
      <c r="D18" t="s">
        <v>9</v>
      </c>
      <c r="E18" t="s">
        <v>10</v>
      </c>
      <c r="F18" t="s">
        <v>11</v>
      </c>
      <c r="G18" t="s">
        <v>12</v>
      </c>
      <c r="H18" s="11">
        <v>14629331.871206099</v>
      </c>
      <c r="I18" s="22">
        <f t="shared" si="1"/>
        <v>14.6293318712061</v>
      </c>
      <c r="J18" s="22">
        <f>($I$17-I18)/$I$17*100</f>
        <v>24.585014330865633</v>
      </c>
      <c r="K18" t="s">
        <v>15</v>
      </c>
      <c r="L18" s="12">
        <v>20926.124256357401</v>
      </c>
      <c r="M18">
        <f t="shared" si="3"/>
        <v>20.926124256357401</v>
      </c>
      <c r="N18">
        <f>($M$17-M18)/$M$17*100</f>
        <v>46.335654652703006</v>
      </c>
    </row>
    <row r="19" spans="1:14" x14ac:dyDescent="0.25">
      <c r="A19" t="s">
        <v>6</v>
      </c>
      <c r="B19" t="s">
        <v>30</v>
      </c>
      <c r="C19" t="s">
        <v>32</v>
      </c>
      <c r="D19" t="s">
        <v>28</v>
      </c>
      <c r="E19" t="s">
        <v>10</v>
      </c>
      <c r="F19" t="s">
        <v>11</v>
      </c>
      <c r="G19" t="s">
        <v>12</v>
      </c>
      <c r="H19" s="11">
        <v>14129714.239339</v>
      </c>
      <c r="I19" s="22">
        <f t="shared" si="1"/>
        <v>14.129714239339</v>
      </c>
      <c r="J19" s="22">
        <f>($I$17-I19)/$I$17*100</f>
        <v>27.160569857189049</v>
      </c>
      <c r="K19" t="s">
        <v>15</v>
      </c>
      <c r="L19" s="12">
        <v>20926.939702438998</v>
      </c>
      <c r="M19">
        <f t="shared" si="3"/>
        <v>20.926939702438997</v>
      </c>
      <c r="N19">
        <f t="shared" ref="N19:N21" si="8">($M$17-M19)/$M$17*100</f>
        <v>46.333563468516253</v>
      </c>
    </row>
    <row r="20" spans="1:14" hidden="1" x14ac:dyDescent="0.25">
      <c r="A20" t="s">
        <v>39</v>
      </c>
      <c r="B20" t="s">
        <v>30</v>
      </c>
      <c r="C20" t="s">
        <v>32</v>
      </c>
      <c r="D20" t="s">
        <v>9</v>
      </c>
      <c r="E20" t="s">
        <v>10</v>
      </c>
      <c r="F20" t="s">
        <v>11</v>
      </c>
      <c r="G20" t="s">
        <v>12</v>
      </c>
      <c r="H20">
        <v>14445560.3107989</v>
      </c>
      <c r="I20">
        <f t="shared" si="1"/>
        <v>14.4455603107989</v>
      </c>
      <c r="J20">
        <f t="shared" ref="J20" si="9">($I$17-I20)/$I$17*100</f>
        <v>25.532366521417917</v>
      </c>
      <c r="K20" t="s">
        <v>15</v>
      </c>
      <c r="L20" s="12">
        <v>20926.168671404699</v>
      </c>
      <c r="M20">
        <f t="shared" si="3"/>
        <v>20.926168671404699</v>
      </c>
      <c r="N20">
        <f t="shared" si="8"/>
        <v>46.335540751800593</v>
      </c>
    </row>
    <row r="21" spans="1:14" hidden="1" x14ac:dyDescent="0.25">
      <c r="A21" t="s">
        <v>39</v>
      </c>
      <c r="B21" t="s">
        <v>30</v>
      </c>
      <c r="C21" t="s">
        <v>32</v>
      </c>
      <c r="D21" t="s">
        <v>28</v>
      </c>
      <c r="E21" t="s">
        <v>10</v>
      </c>
      <c r="F21" t="s">
        <v>11</v>
      </c>
      <c r="G21" t="s">
        <v>12</v>
      </c>
      <c r="H21">
        <v>14056160.304483</v>
      </c>
      <c r="I21">
        <f t="shared" si="1"/>
        <v>14.056160304483001</v>
      </c>
      <c r="J21">
        <f>($I$17-I21)/$I$17*100</f>
        <v>27.539744312448455</v>
      </c>
      <c r="K21" t="s">
        <v>15</v>
      </c>
      <c r="L21" s="12">
        <v>20926.632993617499</v>
      </c>
      <c r="M21">
        <f t="shared" si="3"/>
        <v>20.926632993617499</v>
      </c>
      <c r="N21">
        <f t="shared" si="8"/>
        <v>46.334350013024746</v>
      </c>
    </row>
    <row r="22" spans="1:14" s="14" customFormat="1" hidden="1" x14ac:dyDescent="0.25">
      <c r="A22" s="14" t="s">
        <v>53</v>
      </c>
      <c r="B22" s="14" t="s">
        <v>36</v>
      </c>
      <c r="C22" s="14" t="s">
        <v>37</v>
      </c>
      <c r="D22" s="14" t="s">
        <v>53</v>
      </c>
      <c r="E22" s="14" t="s">
        <v>50</v>
      </c>
      <c r="F22" s="14" t="s">
        <v>11</v>
      </c>
      <c r="G22" s="14" t="s">
        <v>12</v>
      </c>
      <c r="H22" s="14">
        <v>5435683.7426618095</v>
      </c>
      <c r="I22" s="23">
        <f t="shared" si="1"/>
        <v>5.4356837426618094</v>
      </c>
      <c r="J22" s="14" t="s">
        <v>53</v>
      </c>
      <c r="K22" s="14" t="s">
        <v>15</v>
      </c>
      <c r="L22" s="14">
        <v>41419.782889321803</v>
      </c>
      <c r="M22" s="14">
        <f t="shared" si="3"/>
        <v>41.419782889321802</v>
      </c>
      <c r="N22" s="14" t="s">
        <v>53</v>
      </c>
    </row>
    <row r="23" spans="1:14" hidden="1" x14ac:dyDescent="0.25">
      <c r="A23" t="s">
        <v>6</v>
      </c>
      <c r="B23" t="s">
        <v>36</v>
      </c>
      <c r="C23" t="s">
        <v>37</v>
      </c>
      <c r="D23" t="s">
        <v>9</v>
      </c>
      <c r="E23" s="2" t="s">
        <v>10</v>
      </c>
      <c r="F23" s="2" t="s">
        <v>11</v>
      </c>
      <c r="G23" s="4" t="s">
        <v>12</v>
      </c>
      <c r="H23" s="10">
        <v>2568360</v>
      </c>
      <c r="I23" s="22">
        <f t="shared" si="1"/>
        <v>2.5683600000000002</v>
      </c>
      <c r="J23" s="22">
        <f>(ROUND($I$22,1)-ROUND(I23,1))/ROUND($I$22,1)*100</f>
        <v>51.851851851851848</v>
      </c>
      <c r="K23" s="4" t="s">
        <v>15</v>
      </c>
      <c r="L23" s="3">
        <v>26962.2</v>
      </c>
      <c r="M23">
        <f t="shared" si="3"/>
        <v>26.962199999999999</v>
      </c>
      <c r="N23">
        <f>($M$22-M23)/$M$22*100</f>
        <v>34.905018522076873</v>
      </c>
    </row>
    <row r="24" spans="1:14" hidden="1" x14ac:dyDescent="0.25">
      <c r="A24" t="s">
        <v>6</v>
      </c>
      <c r="B24" t="s">
        <v>36</v>
      </c>
      <c r="C24" t="s">
        <v>37</v>
      </c>
      <c r="D24" t="s">
        <v>28</v>
      </c>
      <c r="E24" s="2" t="s">
        <v>10</v>
      </c>
      <c r="F24" s="2" t="s">
        <v>11</v>
      </c>
      <c r="G24" s="4" t="s">
        <v>12</v>
      </c>
      <c r="H24" s="10">
        <v>3085664</v>
      </c>
      <c r="I24" s="22">
        <f t="shared" si="1"/>
        <v>3.085664</v>
      </c>
      <c r="J24" s="22">
        <f>(ROUND($I$22,1)-ROUND(I24,1))/ROUND($I$22,1)*100</f>
        <v>42.592592592592595</v>
      </c>
      <c r="K24" s="4" t="s">
        <v>15</v>
      </c>
      <c r="L24" s="3">
        <v>27941.98</v>
      </c>
      <c r="M24">
        <f t="shared" si="3"/>
        <v>27.941980000000001</v>
      </c>
      <c r="N24">
        <f t="shared" ref="N24:N26" si="10">($M$22-M24)/$M$22*100</f>
        <v>32.539530507284326</v>
      </c>
    </row>
    <row r="25" spans="1:14" hidden="1" x14ac:dyDescent="0.25">
      <c r="A25" s="2" t="s">
        <v>39</v>
      </c>
      <c r="B25" s="2" t="s">
        <v>36</v>
      </c>
      <c r="C25" s="2" t="s">
        <v>37</v>
      </c>
      <c r="D25" s="2" t="s">
        <v>9</v>
      </c>
      <c r="E25" t="s">
        <v>10</v>
      </c>
      <c r="F25" t="s">
        <v>11</v>
      </c>
      <c r="G25" t="s">
        <v>12</v>
      </c>
      <c r="H25">
        <v>2568361.46103328</v>
      </c>
      <c r="I25">
        <f t="shared" si="1"/>
        <v>2.5683614610332799</v>
      </c>
      <c r="J25">
        <f t="shared" ref="J25:J26" si="11">($I$22-I25)/$I$22*100</f>
        <v>52.749983578412262</v>
      </c>
      <c r="K25" t="s">
        <v>15</v>
      </c>
      <c r="L25" s="12">
        <v>26962.2016530029</v>
      </c>
      <c r="M25">
        <f t="shared" si="3"/>
        <v>26.9622016530029</v>
      </c>
      <c r="N25">
        <f t="shared" si="10"/>
        <v>34.905014531223259</v>
      </c>
    </row>
    <row r="26" spans="1:14" hidden="1" x14ac:dyDescent="0.25">
      <c r="A26" s="2" t="s">
        <v>39</v>
      </c>
      <c r="B26" s="2" t="s">
        <v>36</v>
      </c>
      <c r="C26" s="2" t="s">
        <v>37</v>
      </c>
      <c r="D26" s="8" t="s">
        <v>28</v>
      </c>
      <c r="E26" s="2" t="s">
        <v>10</v>
      </c>
      <c r="G26" t="s">
        <v>12</v>
      </c>
      <c r="H26">
        <v>3086551.6281384001</v>
      </c>
      <c r="I26">
        <f t="shared" si="1"/>
        <v>3.0865516281384</v>
      </c>
      <c r="J26">
        <f t="shared" si="11"/>
        <v>43.216865177168287</v>
      </c>
      <c r="K26" t="s">
        <v>15</v>
      </c>
      <c r="L26" s="12">
        <v>27942.5448440213</v>
      </c>
      <c r="M26">
        <f t="shared" si="3"/>
        <v>27.942544844021299</v>
      </c>
      <c r="N26">
        <f t="shared" si="10"/>
        <v>32.538166801388499</v>
      </c>
    </row>
    <row r="27" spans="1:14" s="14" customFormat="1" hidden="1" x14ac:dyDescent="0.25">
      <c r="A27" s="14" t="s">
        <v>53</v>
      </c>
      <c r="B27" s="14" t="s">
        <v>36</v>
      </c>
      <c r="C27" s="14" t="s">
        <v>38</v>
      </c>
      <c r="D27" s="14" t="s">
        <v>53</v>
      </c>
      <c r="E27" s="14" t="s">
        <v>50</v>
      </c>
      <c r="F27" s="14" t="s">
        <v>11</v>
      </c>
      <c r="G27" s="14" t="s">
        <v>12</v>
      </c>
      <c r="H27" s="14">
        <v>7714056.34533937</v>
      </c>
      <c r="I27" s="23">
        <f t="shared" si="1"/>
        <v>7.7140563453393698</v>
      </c>
      <c r="J27" s="14" t="s">
        <v>53</v>
      </c>
      <c r="K27" s="14" t="s">
        <v>15</v>
      </c>
      <c r="L27" s="14">
        <v>40210.2708063256</v>
      </c>
      <c r="M27" s="14">
        <f t="shared" si="3"/>
        <v>40.210270806325596</v>
      </c>
      <c r="N27" s="14" t="s">
        <v>53</v>
      </c>
    </row>
    <row r="28" spans="1:14" hidden="1" x14ac:dyDescent="0.25">
      <c r="A28" t="s">
        <v>6</v>
      </c>
      <c r="B28" t="s">
        <v>36</v>
      </c>
      <c r="C28" t="s">
        <v>38</v>
      </c>
      <c r="D28" t="s">
        <v>9</v>
      </c>
      <c r="E28" s="2" t="s">
        <v>10</v>
      </c>
      <c r="F28" s="2" t="s">
        <v>11</v>
      </c>
      <c r="G28" s="4" t="s">
        <v>12</v>
      </c>
      <c r="H28" s="10">
        <v>3967383</v>
      </c>
      <c r="I28" s="22">
        <f t="shared" si="1"/>
        <v>3.9673829999999999</v>
      </c>
      <c r="J28" s="22">
        <f>(ROUND($I$27,1)-ROUND(I28,1))/ROUND($I$27,1)*100</f>
        <v>48.051948051948052</v>
      </c>
      <c r="K28" s="4" t="s">
        <v>15</v>
      </c>
      <c r="L28" s="3">
        <v>23087.52</v>
      </c>
      <c r="M28">
        <f t="shared" si="3"/>
        <v>23.087520000000001</v>
      </c>
      <c r="N28">
        <f>($M$27-M28)/$M$27*100</f>
        <v>42.583027825895577</v>
      </c>
    </row>
    <row r="29" spans="1:14" hidden="1" x14ac:dyDescent="0.25">
      <c r="A29" t="s">
        <v>6</v>
      </c>
      <c r="B29" t="s">
        <v>36</v>
      </c>
      <c r="C29" t="s">
        <v>38</v>
      </c>
      <c r="D29" t="s">
        <v>28</v>
      </c>
      <c r="E29" s="2" t="s">
        <v>10</v>
      </c>
      <c r="F29" s="2" t="s">
        <v>11</v>
      </c>
      <c r="G29" s="4" t="s">
        <v>12</v>
      </c>
      <c r="H29" s="10">
        <v>4525305</v>
      </c>
      <c r="I29" s="22">
        <f t="shared" si="1"/>
        <v>4.5253050000000004</v>
      </c>
      <c r="J29" s="22">
        <f>(ROUND($I$27,1)-ROUND(I29,1))/ROUND($I$27,1)*100</f>
        <v>41.558441558441558</v>
      </c>
      <c r="K29" s="4" t="s">
        <v>15</v>
      </c>
      <c r="L29" s="3">
        <v>23496.23</v>
      </c>
      <c r="M29">
        <f t="shared" si="3"/>
        <v>23.496230000000001</v>
      </c>
      <c r="N29">
        <f t="shared" ref="N29:N31" si="12">($M$27-M29)/$M$27*100</f>
        <v>41.566595974519679</v>
      </c>
    </row>
    <row r="30" spans="1:14" hidden="1" x14ac:dyDescent="0.25">
      <c r="A30" t="s">
        <v>39</v>
      </c>
      <c r="B30" t="s">
        <v>36</v>
      </c>
      <c r="C30" t="s">
        <v>38</v>
      </c>
      <c r="D30" t="s">
        <v>9</v>
      </c>
      <c r="E30" s="2" t="s">
        <v>10</v>
      </c>
      <c r="G30" t="s">
        <v>12</v>
      </c>
      <c r="H30">
        <v>3967388.1145332102</v>
      </c>
      <c r="I30">
        <f t="shared" si="1"/>
        <v>3.9673881145332102</v>
      </c>
      <c r="J30">
        <f t="shared" ref="J30:J31" si="13">($I$27-I30)/$I$27*100</f>
        <v>48.569365623959932</v>
      </c>
      <c r="K30" t="s">
        <v>15</v>
      </c>
      <c r="L30" s="12">
        <v>23085.530131601899</v>
      </c>
      <c r="M30">
        <f t="shared" si="3"/>
        <v>23.085530131601899</v>
      </c>
      <c r="N30">
        <f t="shared" si="12"/>
        <v>42.587976482938167</v>
      </c>
    </row>
    <row r="31" spans="1:14" hidden="1" x14ac:dyDescent="0.25">
      <c r="A31" t="s">
        <v>39</v>
      </c>
      <c r="B31" t="s">
        <v>36</v>
      </c>
      <c r="C31" t="s">
        <v>38</v>
      </c>
      <c r="D31" t="s">
        <v>28</v>
      </c>
      <c r="E31" s="2" t="s">
        <v>10</v>
      </c>
      <c r="G31" t="s">
        <v>12</v>
      </c>
      <c r="H31">
        <v>4525938.1057096599</v>
      </c>
      <c r="I31">
        <f t="shared" si="1"/>
        <v>4.5259381057096597</v>
      </c>
      <c r="J31">
        <f t="shared" si="13"/>
        <v>41.328687488209596</v>
      </c>
      <c r="K31" t="s">
        <v>15</v>
      </c>
      <c r="L31" s="12">
        <v>23499.961357042499</v>
      </c>
      <c r="M31">
        <f t="shared" si="3"/>
        <v>23.499961357042498</v>
      </c>
      <c r="N31">
        <f t="shared" si="12"/>
        <v>41.557316362699922</v>
      </c>
    </row>
    <row r="32" spans="1:14" s="14" customFormat="1" x14ac:dyDescent="0.25">
      <c r="A32" s="14" t="s">
        <v>53</v>
      </c>
      <c r="B32" s="14" t="s">
        <v>33</v>
      </c>
      <c r="C32" s="14" t="s">
        <v>34</v>
      </c>
      <c r="D32" s="14" t="s">
        <v>53</v>
      </c>
      <c r="E32" s="14" t="s">
        <v>50</v>
      </c>
      <c r="F32" s="14" t="s">
        <v>11</v>
      </c>
      <c r="G32" s="14" t="s">
        <v>12</v>
      </c>
      <c r="H32" s="14">
        <v>11781053.859453401</v>
      </c>
      <c r="I32" s="23">
        <f t="shared" si="1"/>
        <v>11.781053859453401</v>
      </c>
      <c r="J32" s="14" t="s">
        <v>53</v>
      </c>
      <c r="K32" s="14" t="s">
        <v>15</v>
      </c>
      <c r="L32" s="14">
        <v>42104.161581419699</v>
      </c>
      <c r="M32" s="14">
        <f t="shared" si="3"/>
        <v>42.104161581419696</v>
      </c>
      <c r="N32" s="14" t="s">
        <v>53</v>
      </c>
    </row>
    <row r="33" spans="1:14" x14ac:dyDescent="0.25">
      <c r="A33" t="s">
        <v>6</v>
      </c>
      <c r="B33" t="s">
        <v>33</v>
      </c>
      <c r="C33" s="4" t="s">
        <v>34</v>
      </c>
      <c r="D33" s="4" t="s">
        <v>9</v>
      </c>
      <c r="E33" s="4" t="s">
        <v>10</v>
      </c>
      <c r="F33" s="4" t="s">
        <v>11</v>
      </c>
      <c r="G33" t="s">
        <v>12</v>
      </c>
      <c r="H33" s="11">
        <v>9877481.9309999999</v>
      </c>
      <c r="I33" s="22">
        <f t="shared" si="1"/>
        <v>9.8774819310000002</v>
      </c>
      <c r="J33" s="22">
        <f>(ROUND($I$32,1)-ROUND(I33,1))/ROUND($I$32,1)*100</f>
        <v>16.101694915254239</v>
      </c>
      <c r="K33" t="s">
        <v>15</v>
      </c>
      <c r="L33" s="12">
        <v>29640.036179999999</v>
      </c>
      <c r="M33">
        <f t="shared" si="3"/>
        <v>29.640036179999999</v>
      </c>
      <c r="N33">
        <f>($M$32-M33)/$M$32*100</f>
        <v>29.603072317013044</v>
      </c>
    </row>
    <row r="34" spans="1:14" x14ac:dyDescent="0.25">
      <c r="A34" t="s">
        <v>6</v>
      </c>
      <c r="B34" t="s">
        <v>33</v>
      </c>
      <c r="C34" s="4" t="s">
        <v>34</v>
      </c>
      <c r="D34" s="4" t="s">
        <v>28</v>
      </c>
      <c r="E34" s="4" t="s">
        <v>10</v>
      </c>
      <c r="F34" s="4" t="s">
        <v>11</v>
      </c>
      <c r="G34" t="s">
        <v>12</v>
      </c>
      <c r="H34" s="11">
        <v>9873860.8849999998</v>
      </c>
      <c r="I34" s="22">
        <f t="shared" si="1"/>
        <v>9.8738608849999991</v>
      </c>
      <c r="J34" s="22">
        <f>(ROUND($I$32,1)-ROUND(I34,1))/ROUND($I$32,1)*100</f>
        <v>16.101694915254239</v>
      </c>
      <c r="K34" t="s">
        <v>15</v>
      </c>
      <c r="L34" s="12">
        <v>24196.35338</v>
      </c>
      <c r="M34">
        <f t="shared" si="3"/>
        <v>24.196353380000001</v>
      </c>
      <c r="N34">
        <f t="shared" ref="N34:N36" si="14">($M$32-M34)/$M$32*100</f>
        <v>42.532157223437736</v>
      </c>
    </row>
    <row r="35" spans="1:14" hidden="1" x14ac:dyDescent="0.25">
      <c r="A35" t="s">
        <v>39</v>
      </c>
      <c r="B35" t="s">
        <v>33</v>
      </c>
      <c r="C35" t="s">
        <v>34</v>
      </c>
      <c r="D35" t="s">
        <v>9</v>
      </c>
      <c r="E35" t="s">
        <v>10</v>
      </c>
      <c r="F35" t="s">
        <v>11</v>
      </c>
      <c r="G35" t="s">
        <v>12</v>
      </c>
      <c r="H35">
        <v>9781616.3589999992</v>
      </c>
      <c r="I35">
        <f t="shared" si="1"/>
        <v>9.7816163589999992</v>
      </c>
      <c r="J35">
        <f t="shared" ref="J35:J36" si="15">($I$32-I35)/$I$32*100</f>
        <v>16.971635341850209</v>
      </c>
      <c r="K35" t="s">
        <v>15</v>
      </c>
      <c r="L35" s="12">
        <v>27380.449479999999</v>
      </c>
      <c r="M35">
        <f t="shared" si="3"/>
        <v>27.380449479999999</v>
      </c>
      <c r="N35">
        <f t="shared" si="14"/>
        <v>34.969731134409237</v>
      </c>
    </row>
    <row r="36" spans="1:14" hidden="1" x14ac:dyDescent="0.25">
      <c r="A36" t="s">
        <v>39</v>
      </c>
      <c r="B36" t="s">
        <v>33</v>
      </c>
      <c r="C36" t="s">
        <v>34</v>
      </c>
      <c r="D36" t="s">
        <v>28</v>
      </c>
      <c r="E36" t="s">
        <v>10</v>
      </c>
      <c r="F36" t="s">
        <v>11</v>
      </c>
      <c r="G36" t="s">
        <v>12</v>
      </c>
      <c r="H36">
        <v>9816440.7259999998</v>
      </c>
      <c r="I36">
        <f t="shared" si="1"/>
        <v>9.8164407259999997</v>
      </c>
      <c r="J36">
        <f t="shared" si="15"/>
        <v>16.676038976572102</v>
      </c>
      <c r="K36" t="s">
        <v>15</v>
      </c>
      <c r="L36" s="12">
        <v>23808.493880000002</v>
      </c>
      <c r="M36">
        <f t="shared" si="3"/>
        <v>23.80849388</v>
      </c>
      <c r="N36">
        <f t="shared" si="14"/>
        <v>43.45334763652783</v>
      </c>
    </row>
    <row r="37" spans="1:14" s="14" customFormat="1" x14ac:dyDescent="0.25">
      <c r="A37" s="14" t="s">
        <v>53</v>
      </c>
      <c r="B37" s="14" t="s">
        <v>33</v>
      </c>
      <c r="C37" s="14" t="s">
        <v>35</v>
      </c>
      <c r="D37" s="14" t="s">
        <v>53</v>
      </c>
      <c r="E37" s="14" t="s">
        <v>50</v>
      </c>
      <c r="F37" t="s">
        <v>11</v>
      </c>
      <c r="G37" s="14" t="s">
        <v>12</v>
      </c>
      <c r="H37" s="14">
        <v>19351263.518072501</v>
      </c>
      <c r="I37" s="23">
        <f t="shared" si="1"/>
        <v>19.3512635180725</v>
      </c>
      <c r="J37" s="14" t="s">
        <v>53</v>
      </c>
      <c r="K37" s="14" t="s">
        <v>15</v>
      </c>
      <c r="L37" s="14">
        <v>39368.707245052501</v>
      </c>
      <c r="M37" s="14">
        <f t="shared" si="3"/>
        <v>39.368707245052498</v>
      </c>
      <c r="N37" s="14" t="s">
        <v>53</v>
      </c>
    </row>
    <row r="38" spans="1:14" x14ac:dyDescent="0.25">
      <c r="A38" t="s">
        <v>6</v>
      </c>
      <c r="B38" t="s">
        <v>33</v>
      </c>
      <c r="C38" s="4" t="s">
        <v>35</v>
      </c>
      <c r="D38" s="4" t="s">
        <v>9</v>
      </c>
      <c r="E38" s="4" t="s">
        <v>10</v>
      </c>
      <c r="F38" s="4" t="s">
        <v>11</v>
      </c>
      <c r="G38" t="s">
        <v>12</v>
      </c>
      <c r="H38" s="11">
        <v>14173490.449999999</v>
      </c>
      <c r="I38" s="22">
        <f t="shared" si="1"/>
        <v>14.173490449999999</v>
      </c>
      <c r="J38" s="22">
        <f>(ROUND($I$37,1)-ROUND(I38,1))/ROUND($I$37,1)*100</f>
        <v>26.804123711340207</v>
      </c>
      <c r="K38" t="s">
        <v>15</v>
      </c>
      <c r="L38" s="12">
        <v>21095.182929999999</v>
      </c>
      <c r="M38">
        <f t="shared" si="3"/>
        <v>21.09518293</v>
      </c>
      <c r="N38">
        <f>($M$37-M38)/$M$37*100</f>
        <v>46.416368719724595</v>
      </c>
    </row>
    <row r="39" spans="1:14" x14ac:dyDescent="0.25">
      <c r="A39" t="s">
        <v>6</v>
      </c>
      <c r="B39" t="s">
        <v>33</v>
      </c>
      <c r="C39" s="4" t="s">
        <v>35</v>
      </c>
      <c r="D39" s="4" t="s">
        <v>28</v>
      </c>
      <c r="E39" s="4" t="s">
        <v>10</v>
      </c>
      <c r="F39" s="4" t="s">
        <v>11</v>
      </c>
      <c r="G39" t="s">
        <v>12</v>
      </c>
      <c r="H39" s="11">
        <v>13962546.220000001</v>
      </c>
      <c r="I39" s="22">
        <f t="shared" si="1"/>
        <v>13.96254622</v>
      </c>
      <c r="J39" s="22">
        <f>(ROUND($I$37,1)-ROUND(I39,1))/ROUND($I$37,1)*100</f>
        <v>27.83505154639175</v>
      </c>
      <c r="K39" t="s">
        <v>15</v>
      </c>
      <c r="L39" s="12">
        <v>21033.7408</v>
      </c>
      <c r="M39">
        <f t="shared" si="3"/>
        <v>21.0337408</v>
      </c>
      <c r="N39">
        <f t="shared" ref="N39:N41" si="16">($M$37-M39)/$M$37*100</f>
        <v>46.572437166721215</v>
      </c>
    </row>
    <row r="40" spans="1:14" hidden="1" x14ac:dyDescent="0.25">
      <c r="A40" t="s">
        <v>39</v>
      </c>
      <c r="B40" t="s">
        <v>33</v>
      </c>
      <c r="C40" t="s">
        <v>35</v>
      </c>
      <c r="D40" t="s">
        <v>9</v>
      </c>
      <c r="E40" t="s">
        <v>10</v>
      </c>
      <c r="F40" t="s">
        <v>11</v>
      </c>
      <c r="G40" t="s">
        <v>12</v>
      </c>
      <c r="H40">
        <v>14027583.369999999</v>
      </c>
      <c r="I40">
        <f t="shared" si="1"/>
        <v>14.027583369999999</v>
      </c>
      <c r="J40">
        <f t="shared" ref="J40:J41" si="17">($I$37-I40)/$I$37*100</f>
        <v>27.510762504477388</v>
      </c>
      <c r="K40" t="s">
        <v>15</v>
      </c>
      <c r="L40" s="12">
        <v>21110.767250000001</v>
      </c>
      <c r="M40">
        <f t="shared" si="3"/>
        <v>21.110767250000002</v>
      </c>
      <c r="N40">
        <f t="shared" si="16"/>
        <v>46.376783167923271</v>
      </c>
    </row>
    <row r="41" spans="1:14" hidden="1" x14ac:dyDescent="0.25">
      <c r="A41" t="s">
        <v>39</v>
      </c>
      <c r="B41" t="s">
        <v>33</v>
      </c>
      <c r="C41" t="s">
        <v>35</v>
      </c>
      <c r="D41" t="s">
        <v>28</v>
      </c>
      <c r="E41" t="s">
        <v>10</v>
      </c>
      <c r="F41" t="s">
        <v>11</v>
      </c>
      <c r="G41" t="s">
        <v>12</v>
      </c>
      <c r="H41">
        <v>13900903.800000001</v>
      </c>
      <c r="I41">
        <f t="shared" si="1"/>
        <v>13.9009038</v>
      </c>
      <c r="J41">
        <f t="shared" si="17"/>
        <v>28.165394538616606</v>
      </c>
      <c r="K41" t="s">
        <v>15</v>
      </c>
      <c r="L41" s="12">
        <v>21042.87643</v>
      </c>
      <c r="M41">
        <f t="shared" si="3"/>
        <v>21.04287643</v>
      </c>
      <c r="N41">
        <f t="shared" si="16"/>
        <v>46.549231858141653</v>
      </c>
    </row>
    <row r="42" spans="1:14" x14ac:dyDescent="0.25">
      <c r="G42" s="4"/>
      <c r="H42" s="10"/>
    </row>
    <row r="43" spans="1:14" x14ac:dyDescent="0.25">
      <c r="G43" s="4"/>
      <c r="H43" s="10"/>
    </row>
    <row r="44" spans="1:14" x14ac:dyDescent="0.25">
      <c r="G44" s="4"/>
      <c r="H44" s="10"/>
      <c r="I44" s="25"/>
    </row>
    <row r="45" spans="1:14" x14ac:dyDescent="0.25">
      <c r="G45" s="4"/>
      <c r="H45" s="10"/>
      <c r="I45" s="10"/>
    </row>
  </sheetData>
  <autoFilter ref="A1:N41" xr:uid="{5586E313-9669-4DD5-8911-CE98D407806D}">
    <filterColumn colId="0">
      <filters>
        <filter val="not applicable"/>
        <filter val="PlugIn"/>
      </filters>
    </filterColumn>
    <filterColumn colId="2">
      <filters>
        <filter val="MeanHigh-VarHigh-GP1.6to1"/>
        <filter val="MeanHigh-VarHigh-GP1to1"/>
        <filter val="MeanHigh-VarLow-GP1.6to1"/>
        <filter val="MeanHigh-VarLow-GP1to1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874A68-9D31-403E-9BB8-0364FF790558}">
  <ds:schemaRefs>
    <ds:schemaRef ds:uri="http://purl.org/dc/elements/1.1/"/>
    <ds:schemaRef ds:uri="http://schemas.microsoft.com/office/2006/metadata/properties"/>
    <ds:schemaRef ds:uri="c967e22a-ff23-4b5d-ae13-dea9ea563cc0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9295ff14-5299-45a3-9aa2-e8a0c99ab2a2"/>
  </ds:schemaRefs>
</ds:datastoreItem>
</file>

<file path=customXml/itemProps2.xml><?xml version="1.0" encoding="utf-8"?>
<ds:datastoreItem xmlns:ds="http://schemas.openxmlformats.org/officeDocument/2006/customXml" ds:itemID="{EA890A5B-C5FE-4145-977E-A69AB7A754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3DFD2C-D789-42BB-940D-D3EFA890E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95ff14-5299-45a3-9aa2-e8a0c99ab2a2"/>
    <ds:schemaRef ds:uri="c967e22a-ff23-4b5d-ae13-dea9ea563c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Benchmark</vt:lpstr>
      <vt:lpstr>with 0.005% optimality gap</vt:lpstr>
      <vt:lpstr>Calculations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Svenja Bielefeld</cp:lastModifiedBy>
  <cp:revision/>
  <dcterms:created xsi:type="dcterms:W3CDTF">2024-10-02T08:19:30Z</dcterms:created>
  <dcterms:modified xsi:type="dcterms:W3CDTF">2025-01-30T12:36:33Z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